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975" activeTab="0"/>
  </bookViews>
  <sheets>
    <sheet name="титульный лист" sheetId="1" r:id="rId1"/>
    <sheet name="баланс форма №1" sheetId="2" r:id="rId2"/>
    <sheet name="баланс форма №2" sheetId="3" r:id="rId3"/>
  </sheets>
  <definedNames/>
  <calcPr fullCalcOnLoad="1" refMode="R1C1"/>
</workbook>
</file>

<file path=xl/sharedStrings.xml><?xml version="1.0" encoding="utf-8"?>
<sst xmlns="http://schemas.openxmlformats.org/spreadsheetml/2006/main" count="490" uniqueCount="439">
  <si>
    <t>Полное:</t>
  </si>
  <si>
    <t>Сокращенное:</t>
  </si>
  <si>
    <t>Местонахождение:</t>
  </si>
  <si>
    <t>Почтовый адрес:</t>
  </si>
  <si>
    <t>Наименование обслуживающего банка:</t>
  </si>
  <si>
    <t>Номер расчетного счета:</t>
  </si>
  <si>
    <t>МФО:</t>
  </si>
  <si>
    <t>Первоначальная (восстановительная) стоимость (0100, 0300)</t>
  </si>
  <si>
    <t>Сумма износа (0200)</t>
  </si>
  <si>
    <t>Остаточная (балансовая) стоимость (стр. 010-011)</t>
  </si>
  <si>
    <t>Первоначальная стоимость (0400)</t>
  </si>
  <si>
    <t>Сумма амортизации (0500)</t>
  </si>
  <si>
    <t>Остаточная (балансовая) стоимость (стр. 020-021)</t>
  </si>
  <si>
    <t>Ценные бумаги (0610)</t>
  </si>
  <si>
    <t>Инвестиции в дочерние хозяйственные общества (0620)</t>
  </si>
  <si>
    <t>Инвестиции в зависимые хозяйственные общества (0630)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</si>
  <si>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</si>
  <si>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</si>
  <si>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</si>
  <si>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</si>
  <si>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</si>
  <si>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</si>
  <si>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</si>
  <si>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</si>
  <si>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</si>
  <si>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</si>
  <si>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</si>
  <si>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</si>
  <si>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из нее: просроченная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</si>
  <si>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</si>
  <si>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</si>
  <si>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</si>
  <si>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</si>
  <si>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</si>
  <si>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</si>
  <si>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</si>
  <si>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</si>
  <si>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</si>
  <si>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</si>
  <si>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</si>
  <si>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</si>
  <si>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</si>
  <si>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</si>
  <si>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>Краткосрочные инвестиции (5800)</t>
  </si>
  <si>
    <t>Прочие текущие активы (5900)</t>
  </si>
  <si>
    <t>Уставный капитал (8300)</t>
  </si>
  <si>
    <t>Добавленный капитал (8400)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</si>
  <si>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</si>
  <si>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</si>
  <si>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</si>
  <si>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>Целевые поступления (8800)</t>
  </si>
  <si>
    <t>Резервы предстоящих расходов и платежей (8900)</t>
  </si>
  <si>
    <t>в том числе: долгосрочная кредиторская задолженность (стр.500+520+540+560+590)</t>
  </si>
  <si>
    <t>Долгосрочная задолженность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</si>
  <si>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</si>
  <si>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</si>
  <si>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</si>
  <si>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</si>
  <si>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</si>
  <si>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</si>
  <si>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</si>
  <si>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</si>
  <si>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</si>
  <si>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</si>
  <si>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</si>
  <si>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</si>
  <si>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</si>
  <si>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</si>
  <si>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</si>
  <si>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</si>
  <si>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Прочие отсроченные обязательства (6250, 6290)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</si>
  <si>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</si>
  <si>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</si>
  <si>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</si>
  <si>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</si>
  <si>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</si>
  <si>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</si>
  <si>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</si>
  <si>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</si>
  <si>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</si>
  <si>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</si>
  <si>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</si>
  <si>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</si>
  <si>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</si>
  <si>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</si>
  <si>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</si>
  <si>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</si>
  <si>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</si>
  <si>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</si>
  <si>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</si>
  <si>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</si>
  <si>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</si>
  <si>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</si>
  <si>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</si>
  <si>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БУХГАЛТЕРСКИЙ БАЛАНС ДЛЯ АКЦИОНЕРНЫХ ОБЩЕСТВ (тыс. сум.)</t>
  </si>
  <si>
    <t>ОТЧЕТ О ФИНАНСОВЫХ РЕЗУЛЬТАТАХ ДЛЯ АКЦИОНЕРНЫХ ОБЩЕСТВ (тыс. сум.)</t>
  </si>
  <si>
    <t>Чистая выручка от реализации продукции (товаров, работ и услуг)</t>
  </si>
  <si>
    <t>x</t>
  </si>
  <si>
    <t>Себестоимость реализованной продукции (товаров, работ и услуг)</t>
  </si>
  <si>
    <t>х</t>
  </si>
  <si>
    <t>Валовая прибыль (убыток) от реализации продукции (товаров, работ и услуг) (стр.010-020)</t>
  </si>
  <si>
    <t>Расходы периода, всего (стр.050+060+070+080), в том числе:</t>
  </si>
  <si>
    <t>Расходы по реализации</t>
  </si>
  <si>
    <t>Административные расходы</t>
  </si>
  <si>
    <t>Прочие операционные расходы</t>
  </si>
  <si>
    <t>Расходы отчетного периода, исключаемые из налогооблагаемой базы в будущем</t>
  </si>
  <si>
    <t>Прочие доходы от основной деятельности</t>
  </si>
  <si>
    <t>Прибыль (убыток) от основной деятельности (стр.030-040+090)</t>
  </si>
  <si>
    <t>Доходы от финансовой деятельности, всего (стр.120+130+140+150+160), в том числе:</t>
  </si>
  <si>
    <t>Доходы в виде дивидендов</t>
  </si>
  <si>
    <t>Доходы в виде процентов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</si>
  <si>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</si>
  <si>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</si>
  <si>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</si>
  <si>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в том числе:</t>
  </si>
  <si>
    <t>Расходы в виде процентов</t>
  </si>
  <si>
    <t>Расходы в виде процентов по долгосрочной аренде (финансовому лизингу)</t>
  </si>
  <si>
    <t>Убытки от валютных курсовых разниц</t>
  </si>
  <si>
    <t>Прочие расходы по финансовой деятельности</t>
  </si>
  <si>
    <t>Прибыль (убыток) от общехозяйственной деятельности (стр.100+110-170)</t>
  </si>
  <si>
    <t>Чрезвычайные прибыли и убытки</t>
  </si>
  <si>
    <t>Прибыль (убыток) до уплаты налога на доходы (прибыль) (стр.220+/-230)</t>
  </si>
  <si>
    <t>Налог на доходы (прибыль)</t>
  </si>
  <si>
    <t>Прочие налоги и сборы от прибыли</t>
  </si>
  <si>
    <t>Чистая прибыль (убыток) отчетного периода (стр.240-250-260)</t>
  </si>
  <si>
    <t>Акционерное общество «Узбекская республиканская товарно - сырьевая биржа»</t>
  </si>
  <si>
    <t>АО «УзРТСБ»</t>
  </si>
  <si>
    <t>UZEX</t>
  </si>
  <si>
    <t>100090, город Ташкент, Яккасарайский район, улица Бобур, 77</t>
  </si>
  <si>
    <t>info@uzex.uz, info@rtsb.uz</t>
  </si>
  <si>
    <t>www.uzex.uz</t>
  </si>
  <si>
    <t>2020 8000 9006 0025 7001</t>
  </si>
  <si>
    <t>00491</t>
  </si>
  <si>
    <t>15350786</t>
  </si>
  <si>
    <t>Бошланғич (қайта тиклаш) қиймати (0100, 0300)</t>
  </si>
  <si>
    <t>Historical (replacement) cost (0100, 0300)</t>
  </si>
  <si>
    <t>I. Долгосрочные активы / Узоқ муддатли активлар / Long term assets</t>
  </si>
  <si>
    <t>АКТИВ / ASSETS</t>
  </si>
  <si>
    <t>Эскириш суммаси (0200)</t>
  </si>
  <si>
    <t>Accumulated depreciation (0200)</t>
  </si>
  <si>
    <t>Property, plant and equipment, net (lines 010-011)</t>
  </si>
  <si>
    <t>қолдиқ (баланс) қиймати (сатр. 010 - 011)</t>
  </si>
  <si>
    <t>Нематериальные активы: / Номоддий активлар: / Intangible assets:</t>
  </si>
  <si>
    <t>II. Текущие активы / Жорий активлар / Current assets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</si>
  <si>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</si>
  <si>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</si>
  <si>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</si>
  <si>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</si>
  <si>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</si>
  <si>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</si>
  <si>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</si>
  <si>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</si>
  <si>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</si>
  <si>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</si>
  <si>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</si>
  <si>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</si>
  <si>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Historical cost (0400)</t>
  </si>
  <si>
    <t>Accumulated amortization (0500)</t>
  </si>
  <si>
    <t>Intangible assets, net (lines 020-021)</t>
  </si>
  <si>
    <t>Long - term investments, total (lines 040+050+060+070+080), including:</t>
  </si>
  <si>
    <t>Securities (0610)</t>
  </si>
  <si>
    <t>Investments in daughter business entities (0620)</t>
  </si>
  <si>
    <t>Investments in dependent business entities (0630)</t>
  </si>
  <si>
    <t>Investments in entities with foreign capital (0640)</t>
  </si>
  <si>
    <t>Other long-term investments (0690)</t>
  </si>
  <si>
    <t>Equipment for installation (0700)</t>
  </si>
  <si>
    <t>Capital  Expenditure (0800)</t>
  </si>
  <si>
    <t>Long-term accounts receivable (0910, 0920, 0930, 0940)</t>
  </si>
  <si>
    <t>Long-term deferred expenses (0950, 0960, 0990)</t>
  </si>
  <si>
    <r>
      <t xml:space="preserve">Долгосрочные инвестиции, </t>
    </r>
    <r>
      <rPr>
        <b/>
        <sz val="8"/>
        <color indexed="8"/>
        <rFont val="Times New Roman"/>
        <family val="1"/>
      </rPr>
      <t>всего (стр.040+050+060+070+080), в том числе:</t>
    </r>
  </si>
  <si>
    <t>Total by section I (lines 012+022+030+090+100+110+120)</t>
  </si>
  <si>
    <t>I бўлим бўйича жами (сатр. 012+022+030+090+100+110+120)</t>
  </si>
  <si>
    <r>
      <t xml:space="preserve">Итого по разделу I </t>
    </r>
    <r>
      <rPr>
        <b/>
        <sz val="8"/>
        <color indexed="8"/>
        <rFont val="Times New Roman"/>
        <family val="1"/>
      </rPr>
      <t>(стр. 012+022+030+090+100+110+120)</t>
    </r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</si>
  <si>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</si>
  <si>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</si>
  <si>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</si>
  <si>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</si>
  <si>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</si>
  <si>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</si>
  <si>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</si>
  <si>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</si>
  <si>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</si>
  <si>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</si>
  <si>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</si>
  <si>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</si>
  <si>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</si>
  <si>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</si>
  <si>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</si>
  <si>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Мақсадли давлат жамғармалари ва суғурталар бўйича бўнак тўловлари (4500)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</si>
  <si>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</si>
  <si>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</si>
  <si>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</si>
  <si>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</si>
  <si>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</si>
  <si>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</si>
  <si>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</si>
  <si>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</si>
  <si>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</si>
  <si>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</si>
  <si>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II бўлим бўйича жами (сатр. 140+190+200+210+320+370+380)</t>
  </si>
  <si>
    <t>Баланс активи бўйича жами (сатр.130+390)</t>
  </si>
  <si>
    <t>Inventories, total (lines 150+160), including:</t>
  </si>
  <si>
    <t>Raw materials (1000, 1100, 1500, 1600)</t>
  </si>
  <si>
    <t>Work-in-process (2000, 2100, 2300, 2700)</t>
  </si>
  <si>
    <t>Finished products (2800)</t>
  </si>
  <si>
    <t>Goods (2900 expect 2980)</t>
  </si>
  <si>
    <t>Prepaid expenses (3100)</t>
  </si>
  <si>
    <t>Deferred expenses (3200)</t>
  </si>
  <si>
    <t>Debtors, total (lines 200+310+320+330+340+350+360+370+380+390)</t>
  </si>
  <si>
    <t>of this: overdue</t>
  </si>
  <si>
    <t>Receivables from buyers and customers (4000 expect 4900)</t>
  </si>
  <si>
    <t>Receivable from separate divisions (4110)</t>
  </si>
  <si>
    <t>Receivables from daughter and dependent business entities (4120)</t>
  </si>
  <si>
    <t>Advances to personnel (4200)</t>
  </si>
  <si>
    <t>Advances to suppliers and contractors (4300)</t>
  </si>
  <si>
    <t>Advance payments for taxes and other mandatory payments to budget (4400)</t>
  </si>
  <si>
    <t>Advance payments to state special purpose funds and for insurance (4500)</t>
  </si>
  <si>
    <t>Receivable from incorporators as contribution to Charter Capital (4600)</t>
  </si>
  <si>
    <t>Receivable from personnel on other transactions (4700)</t>
  </si>
  <si>
    <t>Other accounts receivable (4800)</t>
  </si>
  <si>
    <t>Cash on hand (5000)</t>
  </si>
  <si>
    <t>Cash on settlement account (5100)</t>
  </si>
  <si>
    <t>Cash in foreign currency (5200)</t>
  </si>
  <si>
    <t>Other cash and cash equivalents (5500, 5600, 5700)</t>
  </si>
  <si>
    <t>Short-term investments (5800)</t>
  </si>
  <si>
    <t>Other current assets (5900)</t>
  </si>
  <si>
    <t>Total assets (line 130+line 390)</t>
  </si>
  <si>
    <r>
      <t>Всего по активу баланса</t>
    </r>
    <r>
      <rPr>
        <b/>
        <sz val="8"/>
        <color indexed="8"/>
        <rFont val="Times New Roman"/>
        <family val="1"/>
      </rPr>
      <t xml:space="preserve"> (стр.130+стр.390)</t>
    </r>
  </si>
  <si>
    <t>Total by section II (lines 140+190+200+210+320+370+380)</t>
  </si>
  <si>
    <r>
      <t xml:space="preserve">Итого по разделу II </t>
    </r>
    <r>
      <rPr>
        <b/>
        <sz val="8"/>
        <color indexed="8"/>
        <rFont val="Times New Roman"/>
        <family val="1"/>
      </rPr>
      <t xml:space="preserve"> (стр. 140+190+200+210+320+370+380)</t>
    </r>
  </si>
  <si>
    <t>Cash and cash equivalents, total (lines 330+340+350+360), including:</t>
  </si>
  <si>
    <r>
      <t xml:space="preserve">Денежные средства, </t>
    </r>
    <r>
      <rPr>
        <b/>
        <sz val="8"/>
        <color indexed="8"/>
        <rFont val="Times New Roman"/>
        <family val="1"/>
      </rPr>
      <t>всего (стр.330+340+350+360), в том числе:</t>
    </r>
  </si>
  <si>
    <r>
      <t>Дебиторы,</t>
    </r>
    <r>
      <rPr>
        <b/>
        <sz val="8"/>
        <color indexed="8"/>
        <rFont val="Times New Roman"/>
        <family val="1"/>
      </rPr>
      <t xml:space="preserve"> всего (стр.220+240+250+260+270+280+290+300+310)</t>
    </r>
  </si>
  <si>
    <r>
      <t>Товарно-материальные запасы,</t>
    </r>
    <r>
      <rPr>
        <b/>
        <sz val="8"/>
        <color indexed="8"/>
        <rFont val="Times New Roman"/>
        <family val="1"/>
      </rPr>
      <t xml:space="preserve"> всего (стр.150+160+170+180), в том числе:</t>
    </r>
  </si>
  <si>
    <t>I. Источники собственных средств / Ўз маблағлари манбалари / Sharehoder’s equity</t>
  </si>
  <si>
    <t>II. Обязательства / Мажбуриятлар / Insurance reserves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</si>
  <si>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</si>
  <si>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</si>
  <si>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</si>
  <si>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</si>
  <si>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</si>
  <si>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</si>
  <si>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</si>
  <si>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</si>
  <si>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Chartered Capital (8300)</t>
  </si>
  <si>
    <t>Additional paid-in capital (8400)</t>
  </si>
  <si>
    <t>Reserve capital (8500)</t>
  </si>
  <si>
    <t>Treasury Stock (8600)</t>
  </si>
  <si>
    <t>Retained earnings (8700)</t>
  </si>
  <si>
    <t>Special purpose receipts (8800)</t>
  </si>
  <si>
    <t>Reserves for future expenses and payments (8900)</t>
  </si>
  <si>
    <t>Total by section I (lines 410+420+430-440+450+460+470)</t>
  </si>
  <si>
    <r>
      <t xml:space="preserve">I Итого по разделу I </t>
    </r>
    <r>
      <rPr>
        <b/>
        <sz val="8"/>
        <color indexed="8"/>
        <rFont val="Times New Roman"/>
        <family val="1"/>
      </rPr>
      <t xml:space="preserve"> (стр.410+420+430-440+450+460+470)</t>
    </r>
  </si>
  <si>
    <t>ПАССИВ / Liabilities and shareholder’s equity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</si>
  <si>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</si>
  <si>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</si>
  <si>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</si>
  <si>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</si>
  <si>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</si>
  <si>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</si>
  <si>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</si>
  <si>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</si>
  <si>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</si>
  <si>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</si>
  <si>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</si>
  <si>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</si>
  <si>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including: long-term accounts payable (lines 500+520+540+560+590)</t>
  </si>
  <si>
    <t>Long-term payables to suppliers and contractors (7000)</t>
  </si>
  <si>
    <t>Long-term payables to auxiliary departments (7110)</t>
  </si>
  <si>
    <t>Long-term payables to subsidiaries and affiliates (7120)</t>
  </si>
  <si>
    <t>Long-term deferred revenues (7210, 7220, 7230)</t>
  </si>
  <si>
    <t>Long-term deferred liabilities on taxes and other mandatory payments (7240)</t>
  </si>
  <si>
    <t>Other long-term deferred liabilities (7250, 7290)</t>
  </si>
  <si>
    <t>Advances from buyers and customers (7300)</t>
  </si>
  <si>
    <t>Long-term bank loans (7810)</t>
  </si>
  <si>
    <t>Long-term borrowings  (7820, 7830, 7840)</t>
  </si>
  <si>
    <t>Other long-term accounts payable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</si>
  <si>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</si>
  <si>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</si>
  <si>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</si>
  <si>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</si>
  <si>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</si>
  <si>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</si>
  <si>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</si>
  <si>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</si>
  <si>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</si>
  <si>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</si>
  <si>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</si>
  <si>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</si>
  <si>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</si>
  <si>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</si>
  <si>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</si>
  <si>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</si>
  <si>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</si>
  <si>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</si>
  <si>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</si>
  <si>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</si>
  <si>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</si>
  <si>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Current liabilities, total (lines610+630+640+650+660+670+680+690+700+710+720+730+740+750+760)</t>
  </si>
  <si>
    <t>including: current accounts payable (lines 610+630+650+670+680+690+700+710+720+760)</t>
  </si>
  <si>
    <t>of this: overdue current accounts payable</t>
  </si>
  <si>
    <t xml:space="preserve">Payables to suppliers and contractors (6000) </t>
  </si>
  <si>
    <t xml:space="preserve">Payables to auxiliary departments (6110) </t>
  </si>
  <si>
    <t xml:space="preserve">Payables to subsidiaries and affiliates (6120) </t>
  </si>
  <si>
    <t>Deferred revenues (6210, 6220, 6230)</t>
  </si>
  <si>
    <t>Deferred liabilities on taxes and other mandatory payments (6240)</t>
  </si>
  <si>
    <t>Other deferred liabilities (6250, 6290)</t>
  </si>
  <si>
    <t>Advances received (6300)</t>
  </si>
  <si>
    <t>Payables to budget (6400)</t>
  </si>
  <si>
    <t>Insurance payable (6510)</t>
  </si>
  <si>
    <t>Payables to state special purpose funds (6520)</t>
  </si>
  <si>
    <t>Payables to shareholders (6600)</t>
  </si>
  <si>
    <t xml:space="preserve">Payables to personal (6700) </t>
  </si>
  <si>
    <t>Short-term bank loans (6810)</t>
  </si>
  <si>
    <t>Short-term borrowings (6820, 6830, 6840)</t>
  </si>
  <si>
    <t>Current portion of long-term liabilities (6950)</t>
  </si>
  <si>
    <t>Other payables (6900 except 6950)</t>
  </si>
  <si>
    <t>Total by section II (lines 490+600)</t>
  </si>
  <si>
    <t>Total Owners' Equity, Insurance Reserves and Liabilities (lines 480+770)</t>
  </si>
  <si>
    <r>
      <t xml:space="preserve">Итого по разделу II </t>
    </r>
    <r>
      <rPr>
        <b/>
        <sz val="8"/>
        <color indexed="8"/>
        <rFont val="Times New Roman"/>
        <family val="1"/>
      </rPr>
      <t xml:space="preserve"> (стр.490+600)</t>
    </r>
  </si>
  <si>
    <r>
      <t xml:space="preserve">Всего по пассиву баланса </t>
    </r>
    <r>
      <rPr>
        <b/>
        <sz val="8"/>
        <color indexed="8"/>
        <rFont val="Times New Roman"/>
        <family val="1"/>
      </rPr>
      <t>(стр.480+770)</t>
    </r>
  </si>
  <si>
    <t>Long-term liabilities, total (lines 500+520+530+540+550+560+570+580+590)</t>
  </si>
  <si>
    <r>
      <t>Долгосрочные обязательства, всего</t>
    </r>
    <r>
      <rPr>
        <b/>
        <sz val="8"/>
        <color indexed="8"/>
        <rFont val="Times New Roman"/>
        <family val="1"/>
      </rPr>
      <t xml:space="preserve"> (стр.500+520+530+540+550+560+570+580+590)</t>
    </r>
  </si>
  <si>
    <r>
      <t xml:space="preserve">Текущие обязательства, </t>
    </r>
    <r>
      <rPr>
        <b/>
        <sz val="8"/>
        <color indexed="8"/>
        <rFont val="Times New Roman"/>
        <family val="1"/>
      </rPr>
      <t>всего (стр.610+630+640+650+660+670+680+690+700+710+720+730+740+750+760)</t>
    </r>
  </si>
  <si>
    <t>АКЦИЯДОРЛИК ЖАМИЯТЛАРИ УЧУН БУХГАЛТЕРИЯ БАЛАНСИ (минг сўмда) / BALANCE SHEET FOR INSURANCE COMPANIES (thousand UZS)</t>
  </si>
  <si>
    <t>Наименование показателя / Кўрсаткичлар номи / The name of indicators</t>
  </si>
  <si>
    <t>На начало отчетного периода / Ҳисобот даври бошига / As of beginning of the reporting period</t>
  </si>
  <si>
    <t>На конец отчетного периода / Ҳисобот даври охирига / As of the end of the reporting period</t>
  </si>
  <si>
    <t>Код строки / Сатр коди / Line code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</si>
  <si>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</si>
  <si>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</si>
  <si>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</si>
  <si>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</si>
  <si>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Сотиш харажатлари</t>
  </si>
  <si>
    <t>Маъмурий харажатлар</t>
  </si>
  <si>
    <t>Бошқа операцион харажатлар</t>
  </si>
  <si>
    <t>Ҳисобот даврининг солиқ солинадиган фойдадан келгусида чегириладиган харажатлари</t>
  </si>
  <si>
    <t>Асосий фаолиятнинг бошқа даромадлари</t>
  </si>
  <si>
    <t>Net revenue from sales of products (goods, operations &amp; services)</t>
  </si>
  <si>
    <t>Cost of sales (goods, operations &amp; services)</t>
  </si>
  <si>
    <t>Gross profit (loss) from sales of products (goods, operations &amp; services) (line 010-020)</t>
  </si>
  <si>
    <t>Expenses of the period, total (line 050+060+070+080), including:</t>
  </si>
  <si>
    <t>Selling costs</t>
  </si>
  <si>
    <t>Administrative expenses</t>
  </si>
  <si>
    <t>Other operating expenses</t>
  </si>
  <si>
    <t>The costs of the reporting period that are excluded from the tax base in the future</t>
  </si>
  <si>
    <t>Other operating income</t>
  </si>
  <si>
    <t>Profit (loss) from main operations (line 030-040+090)</t>
  </si>
  <si>
    <t>Income from financial operations, total of  (line 120+130+140+150+160), including:</t>
  </si>
  <si>
    <t>Dividend income</t>
  </si>
  <si>
    <t>Interest income</t>
  </si>
  <si>
    <t>Revenues from long-term lease (leasing)</t>
  </si>
  <si>
    <t>Gains from exchange rate differences</t>
  </si>
  <si>
    <t>Other gains from financial activities</t>
  </si>
  <si>
    <t>Costs of financial services, total of (line 180+190+200+210), including:</t>
  </si>
  <si>
    <t>Interest expenses</t>
  </si>
  <si>
    <t>Interest expenses on long-term lease (leasing)</t>
  </si>
  <si>
    <t>Losses from foreign exchange rate differences</t>
  </si>
  <si>
    <t>Other expenses in financing activities</t>
  </si>
  <si>
    <t>Profit (loss) from general economic activity (line 100+110-170)</t>
  </si>
  <si>
    <t>Extraordinary gains and losses</t>
  </si>
  <si>
    <t>Profit (loss) before income tax (line 220+/-230)</t>
  </si>
  <si>
    <t>Income tax</t>
  </si>
  <si>
    <t>Other taxes and other obligatory payments from profit</t>
  </si>
  <si>
    <t>Net profit (loss) of the reporting period (lines 240-250-260)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</si>
  <si>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</si>
  <si>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</si>
  <si>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Дивидендлар шаклидаги даромадлар</t>
  </si>
  <si>
    <t>Фоизлар шаклидаги даромадлар</t>
  </si>
  <si>
    <t>Молиявий ижарадан даромадлар</t>
  </si>
  <si>
    <t>Валюта курси фарқидан даромадлар</t>
  </si>
  <si>
    <t>Молиявий фаолиятнинг бошқа даромадлари</t>
  </si>
  <si>
    <t>Молиявий фаолият бўйича харажатлар (сатр.180+190+200+210), шу жумладан:</t>
  </si>
  <si>
    <t>Фоизлар шаклидаги харажатлар</t>
  </si>
  <si>
    <t>Молиявий ижара бўйича фоизлар шаклидаги харажатлар</t>
  </si>
  <si>
    <t>Валюта курси фарқидан зарарлар</t>
  </si>
  <si>
    <t>Молиявий фаолият бўйича бошқа харажатлар</t>
  </si>
  <si>
    <t>Умумхўжалик фаолиятининг фойдаси (зарари) (сатр.100+110-170)</t>
  </si>
  <si>
    <t>Фавқулоддаги фойда ва зарарлар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</si>
  <si>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</si>
  <si>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</si>
  <si>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</si>
  <si>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Ҳисобот даврининг соф фойдаси (зарари) (сатр.240-250-260)</t>
  </si>
  <si>
    <t>АКЦИЯДОРЛИК ЖАМИЯТЛАРИ УЧУН МОЛИЯВИЙ НАТИЖАЛАР ТЎҒРИСИДАГИ ҲИСОБОТ (минг сўмда)</t>
  </si>
  <si>
    <t>STATEMENT OF FINANCIAL PERFORMANCE FOR INSURANCE COMPANIES (thousand UZS)</t>
  </si>
  <si>
    <t>доходы (прибыль) / даромадлар (фойда) / income (profit)</t>
  </si>
  <si>
    <t>расходы (убытки) / харажатлар (зарарлар) / expenses (losses)</t>
  </si>
  <si>
    <t>За соответствующий период прошлого года / Ўтган йилнинг шу даврида / Previous year</t>
  </si>
  <si>
    <t>За отчетный период / Ҳисобот даврида / Repoting year</t>
  </si>
  <si>
    <t>НАИМЕНОВАНИЕ ЭМИТЕНТА / ЭМИТЕНТНИНГ НОМИ / NAME OF THE ISSUER</t>
  </si>
  <si>
    <t>БАНКОВСКИЕ РЕКВИЗИТЫ / БАНК РЕКВИЗИТЛАРИ / BANK DETAILS</t>
  </si>
  <si>
    <t>КОНТАКТНЫЕ ДАННЫЕ / АЛОҚА МАЪЛУМОТЛАРИ / CONTACT DETAILS</t>
  </si>
  <si>
    <t>Тўлиқ:</t>
  </si>
  <si>
    <t>Full name:</t>
  </si>
  <si>
    <t>«O’zbekiston respublika tovar – xom ashyo birjasi» aksiyadorlik jamiyati</t>
  </si>
  <si>
    <t>Joint – stock company «Uzbek Commodity Exchange»</t>
  </si>
  <si>
    <t>JSC «UZEX»</t>
  </si>
  <si>
    <t>«O’zRTXB» АЖ</t>
  </si>
  <si>
    <t>Қисқартирилган:</t>
  </si>
  <si>
    <t>Abbreviation name:</t>
  </si>
  <si>
    <t>Наименование биржевого тикера:</t>
  </si>
  <si>
    <t>Биржа тикерининг номи:</t>
  </si>
  <si>
    <t>Stock ticker name:</t>
  </si>
  <si>
    <t>Location:</t>
  </si>
  <si>
    <t>Жойлашган ери:</t>
  </si>
  <si>
    <t>Почта манзили:</t>
  </si>
  <si>
    <t>Mailing address:</t>
  </si>
  <si>
    <t>Адрес электронной почты:</t>
  </si>
  <si>
    <t>Электрон почта манзили:</t>
  </si>
  <si>
    <t>E – mail address:</t>
  </si>
  <si>
    <t>100090, Тошкент шахри, Яккасарой тумани, Бобур кўчаси, 77</t>
  </si>
  <si>
    <t>77, Bobur street, Yakkasaray district, Tashkent, 100090, Uzbekistan</t>
  </si>
  <si>
    <t>Официальный веб-сайт:</t>
  </si>
  <si>
    <t xml:space="preserve">Расмий веб-сайти: </t>
  </si>
  <si>
    <t>Official web site:</t>
  </si>
  <si>
    <t>Хизмат кўрсатувчи банкнинг номи:</t>
  </si>
  <si>
    <t>Name of the servicing bank:</t>
  </si>
  <si>
    <t>ЧАБ «Трастбанк»</t>
  </si>
  <si>
    <t>PJSB «Trustbank»</t>
  </si>
  <si>
    <t>«Трастбанк» ХАБ</t>
  </si>
  <si>
    <t>Ҳисоб рақами:</t>
  </si>
  <si>
    <t>Account number:</t>
  </si>
  <si>
    <t>Руководитель исполнительного органа / Бошқарув раиси в.в.б. / The chairman of the board</t>
  </si>
  <si>
    <t xml:space="preserve">Главный бухгалтер / Бош бухгалтер / Chief Accountant
</t>
  </si>
  <si>
    <t>Уполномоченное лицо, разместивший инфо. на веб-сайте / Веб-сайтга ахборотни жойлаштиришга ваколатли шахс / An authorized person to post the information on the web – site</t>
  </si>
  <si>
    <t>Номера, присвоенные органами государственной статистики / Давлат статистика органи томонидан берилган рақамлар / The numbers assigned by the organ of state statistics</t>
  </si>
  <si>
    <t>РЕГИСТРАЦИОННЫЕ И ИДЕНТИФИКАЦИОННЫЕ  НОМЕРА, ПРИСВОЕННЫЕ / РЎЙХАТДАН ЎТКАЗИШ ВА ИДЕНТИФИКАЦИЯ РАҚАМЛАРИ / REGISTRATION AND IDENTIFICATION NUMBERS ASSIGNED BY:</t>
  </si>
  <si>
    <t>Кадыров Ойбек Батырович / Kadirov Oybek Batirovich</t>
  </si>
  <si>
    <t>Меркулова Екатерина Викторовна / Merkulova Yekaterina Viktorovna</t>
  </si>
  <si>
    <t>КФС / МШТ / KFS:</t>
  </si>
  <si>
    <t xml:space="preserve">ОКПО / КТУТ / OKPO: </t>
  </si>
  <si>
    <t>ОКОНХ / ХХТУТ / OKONH:</t>
  </si>
  <si>
    <t>СОАТО / МҲОБТ / SOATO:</t>
  </si>
  <si>
    <t>регистрирующим органом / рўйхатдан ўтказувчи орган томонидан берилган / Registering authority:</t>
  </si>
  <si>
    <t>органом государственной налоговой службы / солиқ хизмати органи томонидан берилган / Organ of state tax service:</t>
  </si>
  <si>
    <t>№10, 08.04.1994</t>
  </si>
  <si>
    <t>КВАРТАЛЬНЫЙ ОТЧЕТ / ЧОРАКЛИК ҲИСОБОТ / QUARTERLY REPORT</t>
  </si>
  <si>
    <t>I квартал / I чорак / I quarter</t>
  </si>
  <si>
    <t>Ибрагимов Фарохидин Фархотович / Ibragimov Faroxidin Farxotovich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</si>
</sst>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  <numFmt numFmtId="17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b/>
      <sz val="7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7.5"/>
      <color theme="1"/>
      <name val="Times New Roman"/>
      <family val="1"/>
    </font>
    <font>
      <b/>
      <sz val="9"/>
      <color theme="1"/>
      <name val="Times New Roman"/>
      <family val="1"/>
    </font>
    <font>
      <b/>
      <sz val="7.5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center" vertical="center" wrapText="1"/>
    </xf>
    <xf numFmtId="49" fontId="45" fillId="34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2" fillId="35" borderId="12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47" fillId="36" borderId="10" xfId="0" applyFont="1" applyFill="1" applyBorder="1" applyAlignment="1">
      <alignment horizontal="left" vertical="center" wrapText="1"/>
    </xf>
    <xf numFmtId="0" fontId="45" fillId="36" borderId="11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0" fontId="47" fillId="36" borderId="11" xfId="0" applyFont="1" applyFill="1" applyBorder="1" applyAlignment="1">
      <alignment horizontal="left" vertical="center" wrapText="1"/>
    </xf>
    <xf numFmtId="0" fontId="47" fillId="36" borderId="12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49" fontId="48" fillId="33" borderId="23" xfId="0" applyNumberFormat="1" applyFont="1" applyFill="1" applyBorder="1" applyAlignment="1">
      <alignment horizontal="center" vertical="center" wrapText="1"/>
    </xf>
    <xf numFmtId="49" fontId="48" fillId="33" borderId="19" xfId="0" applyNumberFormat="1" applyFont="1" applyFill="1" applyBorder="1" applyAlignment="1">
      <alignment horizontal="center" vertical="center" wrapText="1"/>
    </xf>
    <xf numFmtId="177" fontId="48" fillId="33" borderId="17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49" fontId="50" fillId="33" borderId="24" xfId="0" applyNumberFormat="1" applyFont="1" applyFill="1" applyBorder="1" applyAlignment="1">
      <alignment horizontal="center" vertical="center" wrapText="1"/>
    </xf>
    <xf numFmtId="49" fontId="50" fillId="33" borderId="25" xfId="0" applyNumberFormat="1" applyFont="1" applyFill="1" applyBorder="1" applyAlignment="1">
      <alignment horizontal="center" vertical="center" wrapText="1"/>
    </xf>
    <xf numFmtId="49" fontId="50" fillId="33" borderId="26" xfId="0" applyNumberFormat="1" applyFont="1" applyFill="1" applyBorder="1" applyAlignment="1">
      <alignment horizontal="center" vertical="center" wrapText="1"/>
    </xf>
    <xf numFmtId="0" fontId="48" fillId="37" borderId="27" xfId="0" applyFont="1" applyFill="1" applyBorder="1" applyAlignment="1">
      <alignment horizontal="center" vertical="center" wrapText="1"/>
    </xf>
    <xf numFmtId="0" fontId="48" fillId="37" borderId="28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49" fontId="44" fillId="33" borderId="35" xfId="0" applyNumberFormat="1" applyFont="1" applyFill="1" applyBorder="1" applyAlignment="1">
      <alignment horizontal="center" vertical="center" wrapText="1"/>
    </xf>
    <xf numFmtId="49" fontId="44" fillId="33" borderId="28" xfId="0" applyNumberFormat="1" applyFont="1" applyFill="1" applyBorder="1" applyAlignment="1">
      <alignment horizontal="center" vertical="center" wrapText="1"/>
    </xf>
    <xf numFmtId="49" fontId="44" fillId="33" borderId="36" xfId="0" applyNumberFormat="1" applyFont="1" applyFill="1" applyBorder="1" applyAlignment="1">
      <alignment horizontal="center" vertical="center" wrapText="1"/>
    </xf>
    <xf numFmtId="176" fontId="44" fillId="33" borderId="24" xfId="0" applyNumberFormat="1" applyFont="1" applyFill="1" applyBorder="1" applyAlignment="1">
      <alignment horizontal="right" vertical="center" wrapText="1" indent="1"/>
    </xf>
    <xf numFmtId="176" fontId="44" fillId="33" borderId="25" xfId="0" applyNumberFormat="1" applyFont="1" applyFill="1" applyBorder="1" applyAlignment="1">
      <alignment horizontal="right" vertical="center" wrapText="1" indent="1"/>
    </xf>
    <xf numFmtId="176" fontId="44" fillId="33" borderId="35" xfId="0" applyNumberFormat="1" applyFont="1" applyFill="1" applyBorder="1" applyAlignment="1">
      <alignment horizontal="right" vertical="center" wrapText="1" indent="1"/>
    </xf>
    <xf numFmtId="176" fontId="44" fillId="33" borderId="28" xfId="0" applyNumberFormat="1" applyFont="1" applyFill="1" applyBorder="1" applyAlignment="1">
      <alignment horizontal="right" vertical="center" wrapText="1" indent="1"/>
    </xf>
    <xf numFmtId="49" fontId="47" fillId="36" borderId="37" xfId="0" applyNumberFormat="1" applyFont="1" applyFill="1" applyBorder="1" applyAlignment="1">
      <alignment horizontal="center" vertical="center" wrapText="1"/>
    </xf>
    <xf numFmtId="49" fontId="47" fillId="36" borderId="14" xfId="0" applyNumberFormat="1" applyFont="1" applyFill="1" applyBorder="1" applyAlignment="1">
      <alignment horizontal="center" vertical="center" wrapText="1"/>
    </xf>
    <xf numFmtId="49" fontId="47" fillId="36" borderId="16" xfId="0" applyNumberFormat="1" applyFont="1" applyFill="1" applyBorder="1" applyAlignment="1">
      <alignment horizontal="center" vertical="center" wrapText="1"/>
    </xf>
    <xf numFmtId="176" fontId="45" fillId="36" borderId="37" xfId="0" applyNumberFormat="1" applyFont="1" applyFill="1" applyBorder="1" applyAlignment="1">
      <alignment horizontal="right" vertical="center" wrapText="1" indent="1"/>
    </xf>
    <xf numFmtId="176" fontId="45" fillId="36" borderId="14" xfId="0" applyNumberFormat="1" applyFont="1" applyFill="1" applyBorder="1" applyAlignment="1">
      <alignment horizontal="right" vertical="center" wrapText="1" indent="1"/>
    </xf>
    <xf numFmtId="176" fontId="45" fillId="36" borderId="16" xfId="0" applyNumberFormat="1" applyFont="1" applyFill="1" applyBorder="1" applyAlignment="1">
      <alignment horizontal="right" vertical="center" wrapText="1" indent="1"/>
    </xf>
    <xf numFmtId="176" fontId="45" fillId="36" borderId="18" xfId="0" applyNumberFormat="1" applyFont="1" applyFill="1" applyBorder="1" applyAlignment="1">
      <alignment horizontal="right" vertical="center" wrapText="1" indent="1"/>
    </xf>
    <xf numFmtId="176" fontId="45" fillId="36" borderId="19" xfId="0" applyNumberFormat="1" applyFont="1" applyFill="1" applyBorder="1" applyAlignment="1">
      <alignment horizontal="right" vertical="center" wrapText="1" indent="1"/>
    </xf>
    <xf numFmtId="176" fontId="45" fillId="36" borderId="17" xfId="0" applyNumberFormat="1" applyFont="1" applyFill="1" applyBorder="1" applyAlignment="1">
      <alignment horizontal="right" vertical="center" wrapText="1" inden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176" fontId="44" fillId="33" borderId="36" xfId="0" applyNumberFormat="1" applyFont="1" applyFill="1" applyBorder="1" applyAlignment="1">
      <alignment horizontal="right" vertical="center" wrapText="1" indent="1"/>
    </xf>
    <xf numFmtId="176" fontId="44" fillId="33" borderId="26" xfId="0" applyNumberFormat="1" applyFont="1" applyFill="1" applyBorder="1" applyAlignment="1">
      <alignment horizontal="right" vertical="center" wrapText="1" indent="1"/>
    </xf>
    <xf numFmtId="176" fontId="47" fillId="36" borderId="35" xfId="0" applyNumberFormat="1" applyFont="1" applyFill="1" applyBorder="1" applyAlignment="1">
      <alignment horizontal="right" vertical="center" wrapText="1" indent="1"/>
    </xf>
    <xf numFmtId="176" fontId="47" fillId="36" borderId="28" xfId="0" applyNumberFormat="1" applyFont="1" applyFill="1" applyBorder="1" applyAlignment="1">
      <alignment horizontal="right" vertical="center" wrapText="1" indent="1"/>
    </xf>
    <xf numFmtId="176" fontId="47" fillId="36" borderId="36" xfId="0" applyNumberFormat="1" applyFont="1" applyFill="1" applyBorder="1" applyAlignment="1">
      <alignment horizontal="right" vertical="center" wrapText="1" indent="1"/>
    </xf>
    <xf numFmtId="49" fontId="47" fillId="36" borderId="35" xfId="0" applyNumberFormat="1" applyFont="1" applyFill="1" applyBorder="1" applyAlignment="1">
      <alignment horizontal="center" vertical="center" wrapText="1"/>
    </xf>
    <xf numFmtId="49" fontId="47" fillId="36" borderId="28" xfId="0" applyNumberFormat="1" applyFont="1" applyFill="1" applyBorder="1" applyAlignment="1">
      <alignment horizontal="center" vertical="center" wrapText="1"/>
    </xf>
    <xf numFmtId="49" fontId="47" fillId="36" borderId="36" xfId="0" applyNumberFormat="1" applyFont="1" applyFill="1" applyBorder="1" applyAlignment="1">
      <alignment horizontal="center" vertical="center" wrapText="1"/>
    </xf>
    <xf numFmtId="176" fontId="47" fillId="36" borderId="24" xfId="0" applyNumberFormat="1" applyFont="1" applyFill="1" applyBorder="1" applyAlignment="1">
      <alignment horizontal="right" vertical="center" wrapText="1" indent="1"/>
    </xf>
    <xf numFmtId="176" fontId="47" fillId="36" borderId="25" xfId="0" applyNumberFormat="1" applyFont="1" applyFill="1" applyBorder="1" applyAlignment="1">
      <alignment horizontal="right" vertical="center" wrapText="1" indent="1"/>
    </xf>
    <xf numFmtId="176" fontId="47" fillId="36" borderId="26" xfId="0" applyNumberFormat="1" applyFont="1" applyFill="1" applyBorder="1" applyAlignment="1">
      <alignment horizontal="right" vertical="center" wrapText="1" indent="1"/>
    </xf>
    <xf numFmtId="176" fontId="46" fillId="33" borderId="24" xfId="0" applyNumberFormat="1" applyFont="1" applyFill="1" applyBorder="1" applyAlignment="1">
      <alignment horizontal="right" vertical="center" wrapText="1" indent="1"/>
    </xf>
    <xf numFmtId="176" fontId="46" fillId="33" borderId="25" xfId="0" applyNumberFormat="1" applyFont="1" applyFill="1" applyBorder="1" applyAlignment="1">
      <alignment horizontal="right" vertical="center" wrapText="1" indent="1"/>
    </xf>
    <xf numFmtId="176" fontId="46" fillId="33" borderId="26" xfId="0" applyNumberFormat="1" applyFont="1" applyFill="1" applyBorder="1" applyAlignment="1">
      <alignment horizontal="right" vertical="center" wrapText="1" indent="1"/>
    </xf>
    <xf numFmtId="176" fontId="46" fillId="33" borderId="35" xfId="0" applyNumberFormat="1" applyFont="1" applyFill="1" applyBorder="1" applyAlignment="1">
      <alignment horizontal="right" vertical="center" wrapText="1" indent="1"/>
    </xf>
    <xf numFmtId="176" fontId="46" fillId="33" borderId="28" xfId="0" applyNumberFormat="1" applyFont="1" applyFill="1" applyBorder="1" applyAlignment="1">
      <alignment horizontal="right" vertical="center" wrapText="1" indent="1"/>
    </xf>
    <xf numFmtId="176" fontId="46" fillId="33" borderId="36" xfId="0" applyNumberFormat="1" applyFont="1" applyFill="1" applyBorder="1" applyAlignment="1">
      <alignment horizontal="right" vertical="center" wrapText="1" indent="1"/>
    </xf>
    <xf numFmtId="176" fontId="47" fillId="36" borderId="37" xfId="0" applyNumberFormat="1" applyFont="1" applyFill="1" applyBorder="1" applyAlignment="1">
      <alignment horizontal="right" vertical="center" wrapText="1" indent="1"/>
    </xf>
    <xf numFmtId="176" fontId="47" fillId="36" borderId="14" xfId="0" applyNumberFormat="1" applyFont="1" applyFill="1" applyBorder="1" applyAlignment="1">
      <alignment horizontal="right" vertical="center" wrapText="1" indent="1"/>
    </xf>
    <xf numFmtId="176" fontId="47" fillId="36" borderId="16" xfId="0" applyNumberFormat="1" applyFont="1" applyFill="1" applyBorder="1" applyAlignment="1">
      <alignment horizontal="right" vertical="center" wrapText="1" indent="1"/>
    </xf>
    <xf numFmtId="176" fontId="47" fillId="36" borderId="18" xfId="0" applyNumberFormat="1" applyFont="1" applyFill="1" applyBorder="1" applyAlignment="1">
      <alignment horizontal="right" vertical="center" wrapText="1" indent="1"/>
    </xf>
    <xf numFmtId="176" fontId="47" fillId="36" borderId="19" xfId="0" applyNumberFormat="1" applyFont="1" applyFill="1" applyBorder="1" applyAlignment="1">
      <alignment horizontal="right" vertical="center" wrapText="1" indent="1"/>
    </xf>
    <xf numFmtId="176" fontId="47" fillId="36" borderId="17" xfId="0" applyNumberFormat="1" applyFont="1" applyFill="1" applyBorder="1" applyAlignment="1">
      <alignment horizontal="right" vertical="center" wrapText="1" indent="1"/>
    </xf>
    <xf numFmtId="49" fontId="44" fillId="33" borderId="37" xfId="0" applyNumberFormat="1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49" fontId="44" fillId="33" borderId="16" xfId="0" applyNumberFormat="1" applyFont="1" applyFill="1" applyBorder="1" applyAlignment="1">
      <alignment horizontal="center" vertical="center" wrapText="1"/>
    </xf>
    <xf numFmtId="176" fontId="44" fillId="33" borderId="18" xfId="0" applyNumberFormat="1" applyFont="1" applyFill="1" applyBorder="1" applyAlignment="1">
      <alignment horizontal="right" vertical="center" wrapText="1" indent="1"/>
    </xf>
    <xf numFmtId="176" fontId="44" fillId="33" borderId="19" xfId="0" applyNumberFormat="1" applyFont="1" applyFill="1" applyBorder="1" applyAlignment="1">
      <alignment horizontal="right" vertical="center" wrapText="1" indent="1"/>
    </xf>
    <xf numFmtId="176" fontId="44" fillId="33" borderId="17" xfId="0" applyNumberFormat="1" applyFont="1" applyFill="1" applyBorder="1" applyAlignment="1">
      <alignment horizontal="right" vertical="center" wrapText="1" indent="1"/>
    </xf>
    <xf numFmtId="176" fontId="44" fillId="33" borderId="37" xfId="0" applyNumberFormat="1" applyFont="1" applyFill="1" applyBorder="1" applyAlignment="1">
      <alignment horizontal="right" vertical="center" wrapText="1" indent="1"/>
    </xf>
    <xf numFmtId="176" fontId="44" fillId="33" borderId="14" xfId="0" applyNumberFormat="1" applyFont="1" applyFill="1" applyBorder="1" applyAlignment="1">
      <alignment horizontal="right" vertical="center" wrapText="1" indent="1"/>
    </xf>
    <xf numFmtId="176" fontId="44" fillId="33" borderId="16" xfId="0" applyNumberFormat="1" applyFont="1" applyFill="1" applyBorder="1" applyAlignment="1">
      <alignment horizontal="right" vertical="center" wrapText="1" indent="1"/>
    </xf>
    <xf numFmtId="0" fontId="47" fillId="34" borderId="41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176" fontId="44" fillId="33" borderId="20" xfId="0" applyNumberFormat="1" applyFont="1" applyFill="1" applyBorder="1" applyAlignment="1">
      <alignment horizontal="right" vertical="center" wrapText="1" indent="1"/>
    </xf>
    <xf numFmtId="176" fontId="44" fillId="33" borderId="27" xfId="0" applyNumberFormat="1" applyFont="1" applyFill="1" applyBorder="1" applyAlignment="1">
      <alignment horizontal="right" vertical="center" wrapText="1" indent="1"/>
    </xf>
    <xf numFmtId="49" fontId="44" fillId="33" borderId="27" xfId="0" applyNumberFormat="1" applyFont="1" applyFill="1" applyBorder="1" applyAlignment="1">
      <alignment horizontal="center" vertical="center" wrapText="1"/>
    </xf>
    <xf numFmtId="0" fontId="45" fillId="34" borderId="43" xfId="0" applyFont="1" applyFill="1" applyBorder="1" applyAlignment="1">
      <alignment horizontal="center" vertical="center"/>
    </xf>
    <xf numFmtId="0" fontId="45" fillId="34" borderId="44" xfId="0" applyFont="1" applyFill="1" applyBorder="1" applyAlignment="1">
      <alignment horizontal="center" vertical="center"/>
    </xf>
    <xf numFmtId="0" fontId="45" fillId="34" borderId="45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176" fontId="44" fillId="33" borderId="24" xfId="0" applyNumberFormat="1" applyFont="1" applyFill="1" applyBorder="1" applyAlignment="1">
      <alignment horizontal="center" vertical="center" wrapText="1"/>
    </xf>
    <xf numFmtId="176" fontId="44" fillId="33" borderId="25" xfId="0" applyNumberFormat="1" applyFont="1" applyFill="1" applyBorder="1" applyAlignment="1">
      <alignment horizontal="center" vertical="center" wrapText="1"/>
    </xf>
    <xf numFmtId="176" fontId="44" fillId="33" borderId="26" xfId="0" applyNumberFormat="1" applyFont="1" applyFill="1" applyBorder="1" applyAlignment="1">
      <alignment horizontal="center" vertical="center" wrapText="1"/>
    </xf>
    <xf numFmtId="176" fontId="44" fillId="33" borderId="35" xfId="0" applyNumberFormat="1" applyFont="1" applyFill="1" applyBorder="1" applyAlignment="1">
      <alignment horizontal="center" vertical="center" wrapText="1"/>
    </xf>
    <xf numFmtId="176" fontId="44" fillId="33" borderId="28" xfId="0" applyNumberFormat="1" applyFont="1" applyFill="1" applyBorder="1" applyAlignment="1">
      <alignment horizontal="center" vertical="center" wrapText="1"/>
    </xf>
    <xf numFmtId="176" fontId="44" fillId="33" borderId="36" xfId="0" applyNumberFormat="1" applyFont="1" applyFill="1" applyBorder="1" applyAlignment="1">
      <alignment horizontal="center" vertical="center" wrapText="1"/>
    </xf>
    <xf numFmtId="4" fontId="47" fillId="36" borderId="35" xfId="0" applyNumberFormat="1" applyFont="1" applyFill="1" applyBorder="1" applyAlignment="1">
      <alignment horizontal="right" vertical="center" wrapText="1" indent="1"/>
    </xf>
    <xf numFmtId="4" fontId="47" fillId="36" borderId="28" xfId="0" applyNumberFormat="1" applyFont="1" applyFill="1" applyBorder="1" applyAlignment="1">
      <alignment horizontal="right" vertical="center" wrapText="1" indent="1"/>
    </xf>
    <xf numFmtId="4" fontId="47" fillId="36" borderId="36" xfId="0" applyNumberFormat="1" applyFont="1" applyFill="1" applyBorder="1" applyAlignment="1">
      <alignment horizontal="right" vertical="center" wrapText="1" indent="1"/>
    </xf>
    <xf numFmtId="4" fontId="47" fillId="36" borderId="24" xfId="0" applyNumberFormat="1" applyFont="1" applyFill="1" applyBorder="1" applyAlignment="1">
      <alignment horizontal="right" vertical="center" wrapText="1" indent="1"/>
    </xf>
    <xf numFmtId="4" fontId="47" fillId="36" borderId="25" xfId="0" applyNumberFormat="1" applyFont="1" applyFill="1" applyBorder="1" applyAlignment="1">
      <alignment horizontal="right" vertical="center" wrapText="1" indent="1"/>
    </xf>
    <xf numFmtId="4" fontId="47" fillId="36" borderId="26" xfId="0" applyNumberFormat="1" applyFont="1" applyFill="1" applyBorder="1" applyAlignment="1">
      <alignment horizontal="right" vertical="center" wrapText="1" indent="1"/>
    </xf>
    <xf numFmtId="0" fontId="45" fillId="34" borderId="41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42" xfId="0" applyFont="1" applyFill="1" applyBorder="1" applyAlignment="1">
      <alignment horizontal="center" vertical="center" wrapText="1"/>
    </xf>
    <xf numFmtId="0" fontId="45" fillId="34" borderId="46" xfId="0" applyFont="1" applyFill="1" applyBorder="1" applyAlignment="1">
      <alignment horizontal="center" vertical="center" wrapText="1"/>
    </xf>
    <xf numFmtId="0" fontId="45" fillId="34" borderId="47" xfId="0" applyFont="1" applyFill="1" applyBorder="1" applyAlignment="1">
      <alignment horizontal="center" vertical="center" wrapText="1"/>
    </xf>
    <xf numFmtId="0" fontId="45" fillId="34" borderId="48" xfId="0" applyFont="1" applyFill="1" applyBorder="1" applyAlignment="1">
      <alignment horizontal="center" vertical="center" wrapText="1"/>
    </xf>
    <xf numFmtId="176" fontId="44" fillId="33" borderId="37" xfId="0" applyNumberFormat="1" applyFont="1" applyFill="1" applyBorder="1" applyAlignment="1">
      <alignment horizontal="center" vertical="center" wrapText="1"/>
    </xf>
    <xf numFmtId="176" fontId="44" fillId="33" borderId="14" xfId="0" applyNumberFormat="1" applyFont="1" applyFill="1" applyBorder="1" applyAlignment="1">
      <alignment horizontal="center" vertical="center" wrapText="1"/>
    </xf>
    <xf numFmtId="176" fontId="44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zoomScale="145" zoomScaleNormal="145" zoomScalePageLayoutView="0" workbookViewId="0" topLeftCell="A40">
      <selection activeCell="B47" sqref="B47"/>
    </sheetView>
  </sheetViews>
  <sheetFormatPr defaultColWidth="0" defaultRowHeight="15" zeroHeight="1"/>
  <cols>
    <col min="1" max="1" width="41.421875" style="2" customWidth="1"/>
    <col min="2" max="2" width="58.140625" style="2" customWidth="1"/>
    <col min="3" max="3" width="3.28125" style="1" customWidth="1"/>
    <col min="4" max="16384" width="0" style="1" hidden="1" customWidth="1"/>
  </cols>
  <sheetData>
    <row r="1" spans="1:2" ht="15">
      <c r="A1" s="48" t="s">
        <v>436</v>
      </c>
      <c r="B1" s="48"/>
    </row>
    <row r="2" spans="1:2" ht="15">
      <c r="A2" s="48" t="s">
        <v>437</v>
      </c>
      <c r="B2" s="48"/>
    </row>
    <row r="3" ht="15">
      <c r="A3" s="6"/>
    </row>
    <row r="4" spans="1:2" ht="15.75" thickBot="1">
      <c r="A4" s="61" t="s">
        <v>389</v>
      </c>
      <c r="B4" s="61"/>
    </row>
    <row r="5" spans="1:2" ht="15">
      <c r="A5" s="32" t="s">
        <v>0</v>
      </c>
      <c r="B5" s="33" t="s">
        <v>125</v>
      </c>
    </row>
    <row r="6" spans="1:2" ht="15">
      <c r="A6" s="34" t="s">
        <v>392</v>
      </c>
      <c r="B6" s="35" t="s">
        <v>394</v>
      </c>
    </row>
    <row r="7" spans="1:2" ht="15.75" thickBot="1">
      <c r="A7" s="36" t="s">
        <v>393</v>
      </c>
      <c r="B7" s="37" t="s">
        <v>395</v>
      </c>
    </row>
    <row r="8" spans="1:2" ht="15">
      <c r="A8" s="32" t="s">
        <v>1</v>
      </c>
      <c r="B8" s="33" t="s">
        <v>126</v>
      </c>
    </row>
    <row r="9" spans="1:2" ht="15">
      <c r="A9" s="34" t="s">
        <v>398</v>
      </c>
      <c r="B9" s="35" t="s">
        <v>397</v>
      </c>
    </row>
    <row r="10" spans="1:2" ht="15.75" thickBot="1">
      <c r="A10" s="38" t="s">
        <v>399</v>
      </c>
      <c r="B10" s="39" t="s">
        <v>396</v>
      </c>
    </row>
    <row r="11" spans="1:2" ht="15">
      <c r="A11" s="32" t="s">
        <v>400</v>
      </c>
      <c r="B11" s="49" t="s">
        <v>127</v>
      </c>
    </row>
    <row r="12" spans="1:2" ht="15">
      <c r="A12" s="34" t="s">
        <v>401</v>
      </c>
      <c r="B12" s="50"/>
    </row>
    <row r="13" spans="1:2" ht="15.75" thickBot="1">
      <c r="A13" s="36" t="s">
        <v>402</v>
      </c>
      <c r="B13" s="51"/>
    </row>
    <row r="14" spans="1:2" ht="15.75" thickBot="1">
      <c r="A14" s="62" t="s">
        <v>391</v>
      </c>
      <c r="B14" s="62"/>
    </row>
    <row r="15" spans="1:2" ht="15">
      <c r="A15" s="32" t="s">
        <v>2</v>
      </c>
      <c r="B15" s="33" t="s">
        <v>128</v>
      </c>
    </row>
    <row r="16" spans="1:2" ht="15">
      <c r="A16" s="34" t="s">
        <v>404</v>
      </c>
      <c r="B16" s="35" t="s">
        <v>410</v>
      </c>
    </row>
    <row r="17" spans="1:2" ht="15.75" thickBot="1">
      <c r="A17" s="36" t="s">
        <v>403</v>
      </c>
      <c r="B17" s="37" t="s">
        <v>411</v>
      </c>
    </row>
    <row r="18" spans="1:2" ht="15">
      <c r="A18" s="32" t="s">
        <v>3</v>
      </c>
      <c r="B18" s="33" t="s">
        <v>128</v>
      </c>
    </row>
    <row r="19" spans="1:2" ht="15">
      <c r="A19" s="34" t="s">
        <v>405</v>
      </c>
      <c r="B19" s="35" t="s">
        <v>410</v>
      </c>
    </row>
    <row r="20" spans="1:2" ht="15.75" thickBot="1">
      <c r="A20" s="36" t="s">
        <v>406</v>
      </c>
      <c r="B20" s="37" t="s">
        <v>411</v>
      </c>
    </row>
    <row r="21" spans="1:2" ht="15">
      <c r="A21" s="32" t="s">
        <v>407</v>
      </c>
      <c r="B21" s="52" t="s">
        <v>129</v>
      </c>
    </row>
    <row r="22" spans="1:2" ht="15">
      <c r="A22" s="34" t="s">
        <v>408</v>
      </c>
      <c r="B22" s="53"/>
    </row>
    <row r="23" spans="1:2" ht="15.75" thickBot="1">
      <c r="A23" s="36" t="s">
        <v>409</v>
      </c>
      <c r="B23" s="54"/>
    </row>
    <row r="24" spans="1:2" ht="15">
      <c r="A24" s="32" t="s">
        <v>412</v>
      </c>
      <c r="B24" s="55" t="s">
        <v>130</v>
      </c>
    </row>
    <row r="25" spans="1:2" ht="15">
      <c r="A25" s="40" t="s">
        <v>413</v>
      </c>
      <c r="B25" s="56"/>
    </row>
    <row r="26" spans="1:2" ht="15.75" thickBot="1">
      <c r="A26" s="41" t="s">
        <v>414</v>
      </c>
      <c r="B26" s="57"/>
    </row>
    <row r="27" spans="1:2" ht="15.75" thickBot="1">
      <c r="A27" s="62" t="s">
        <v>390</v>
      </c>
      <c r="B27" s="62"/>
    </row>
    <row r="28" spans="1:2" ht="15">
      <c r="A28" s="32" t="s">
        <v>4</v>
      </c>
      <c r="B28" s="33" t="s">
        <v>417</v>
      </c>
    </row>
    <row r="29" spans="1:2" ht="15">
      <c r="A29" s="34" t="s">
        <v>415</v>
      </c>
      <c r="B29" s="35" t="s">
        <v>419</v>
      </c>
    </row>
    <row r="30" spans="1:2" ht="15.75" thickBot="1">
      <c r="A30" s="36" t="s">
        <v>416</v>
      </c>
      <c r="B30" s="37" t="s">
        <v>418</v>
      </c>
    </row>
    <row r="31" spans="1:2" ht="15">
      <c r="A31" s="32" t="s">
        <v>5</v>
      </c>
      <c r="B31" s="58" t="s">
        <v>131</v>
      </c>
    </row>
    <row r="32" spans="1:2" ht="15">
      <c r="A32" s="34" t="s">
        <v>420</v>
      </c>
      <c r="B32" s="59"/>
    </row>
    <row r="33" spans="1:2" ht="15.75" thickBot="1">
      <c r="A33" s="36" t="s">
        <v>421</v>
      </c>
      <c r="B33" s="60"/>
    </row>
    <row r="34" spans="1:2" ht="15.75" thickBot="1">
      <c r="A34" s="42" t="s">
        <v>6</v>
      </c>
      <c r="B34" s="43" t="s">
        <v>132</v>
      </c>
    </row>
    <row r="35" spans="1:2" ht="24.75" customHeight="1">
      <c r="A35" s="46" t="s">
        <v>426</v>
      </c>
      <c r="B35" s="47"/>
    </row>
    <row r="36" spans="1:2" ht="19.5">
      <c r="A36" s="34" t="s">
        <v>433</v>
      </c>
      <c r="B36" s="35" t="s">
        <v>435</v>
      </c>
    </row>
    <row r="37" spans="1:2" ht="21.75" customHeight="1" thickBot="1">
      <c r="A37" s="36" t="s">
        <v>434</v>
      </c>
      <c r="B37" s="45">
        <v>200933985</v>
      </c>
    </row>
    <row r="38" spans="1:2" ht="21.75" customHeight="1">
      <c r="A38" s="46" t="s">
        <v>425</v>
      </c>
      <c r="B38" s="47"/>
    </row>
    <row r="39" spans="1:2" ht="15">
      <c r="A39" s="34" t="s">
        <v>429</v>
      </c>
      <c r="B39" s="35">
        <v>144</v>
      </c>
    </row>
    <row r="40" spans="1:2" ht="15">
      <c r="A40" s="34" t="s">
        <v>430</v>
      </c>
      <c r="B40" s="44" t="s">
        <v>133</v>
      </c>
    </row>
    <row r="41" spans="1:2" ht="15">
      <c r="A41" s="34" t="s">
        <v>431</v>
      </c>
      <c r="B41" s="35">
        <v>84100</v>
      </c>
    </row>
    <row r="42" spans="1:2" ht="15.75" thickBot="1">
      <c r="A42" s="36" t="s">
        <v>432</v>
      </c>
      <c r="B42" s="37">
        <v>1726287</v>
      </c>
    </row>
    <row r="43" ht="15"/>
    <row r="44" ht="15"/>
    <row r="45" spans="1:2" ht="48.75" customHeight="1">
      <c r="A45" s="7" t="s">
        <v>422</v>
      </c>
      <c r="B45" s="8" t="s">
        <v>438</v>
      </c>
    </row>
    <row r="46" spans="1:2" ht="39.75" customHeight="1">
      <c r="A46" s="7" t="s">
        <v>423</v>
      </c>
      <c r="B46" s="8" t="s">
        <v>428</v>
      </c>
    </row>
    <row r="47" spans="1:2" ht="39.75" customHeight="1">
      <c r="A47" s="7" t="s">
        <v>424</v>
      </c>
      <c r="B47" s="8" t="s">
        <v>427</v>
      </c>
    </row>
    <row r="48" spans="1:2" ht="15">
      <c r="A48" s="9"/>
      <c r="B48" s="9"/>
    </row>
    <row r="49" spans="1:2" ht="15" hidden="1">
      <c r="A49" s="9"/>
      <c r="B49" s="9"/>
    </row>
    <row r="50" spans="1:2" ht="15" hidden="1">
      <c r="A50" s="9"/>
      <c r="B50" s="9"/>
    </row>
    <row r="51" ht="15" hidden="1"/>
  </sheetData>
  <sheetProtection/>
  <mergeCells count="11">
    <mergeCell ref="A27:B27"/>
    <mergeCell ref="A35:B35"/>
    <mergeCell ref="A38:B38"/>
    <mergeCell ref="A1:B1"/>
    <mergeCell ref="A2:B2"/>
    <mergeCell ref="B11:B13"/>
    <mergeCell ref="B21:B23"/>
    <mergeCell ref="B24:B26"/>
    <mergeCell ref="B31:B33"/>
    <mergeCell ref="A4:B4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8"/>
  <sheetViews>
    <sheetView zoomScale="130" zoomScaleNormal="130" zoomScalePageLayoutView="0" workbookViewId="0" topLeftCell="A6">
      <selection activeCell="A17" sqref="A17"/>
    </sheetView>
  </sheetViews>
  <sheetFormatPr defaultColWidth="0" defaultRowHeight="15"/>
  <cols>
    <col min="1" max="1" width="74.8515625" style="4" customWidth="1"/>
    <col min="2" max="2" width="10.140625" style="5" customWidth="1"/>
    <col min="3" max="3" width="23.7109375" style="3" bestFit="1" customWidth="1"/>
    <col min="4" max="4" width="27.00390625" style="3" customWidth="1"/>
    <col min="5" max="5" width="2.28125" style="3" customWidth="1"/>
    <col min="6" max="16384" width="9.140625" style="3" hidden="1" customWidth="1"/>
  </cols>
  <sheetData>
    <row r="1" spans="1:4" ht="11.25">
      <c r="A1" s="63" t="s">
        <v>94</v>
      </c>
      <c r="B1" s="63"/>
      <c r="C1" s="63"/>
      <c r="D1" s="63"/>
    </row>
    <row r="2" spans="1:4" ht="11.25">
      <c r="A2" s="127" t="s">
        <v>324</v>
      </c>
      <c r="B2" s="128"/>
      <c r="C2" s="128"/>
      <c r="D2" s="129"/>
    </row>
    <row r="3" spans="1:4" ht="42">
      <c r="A3" s="15" t="s">
        <v>325</v>
      </c>
      <c r="B3" s="16" t="s">
        <v>328</v>
      </c>
      <c r="C3" s="15" t="s">
        <v>326</v>
      </c>
      <c r="D3" s="15" t="s">
        <v>327</v>
      </c>
    </row>
    <row r="4" spans="1:4" ht="12" thickBot="1">
      <c r="A4" s="67" t="s">
        <v>137</v>
      </c>
      <c r="B4" s="68"/>
      <c r="C4" s="68"/>
      <c r="D4" s="69"/>
    </row>
    <row r="5" spans="1:4" s="13" customFormat="1" ht="12" thickBot="1">
      <c r="A5" s="64" t="s">
        <v>136</v>
      </c>
      <c r="B5" s="65"/>
      <c r="C5" s="65"/>
      <c r="D5" s="66"/>
    </row>
    <row r="6" spans="1:4" ht="11.25">
      <c r="A6" s="10" t="s">
        <v>7</v>
      </c>
      <c r="B6" s="70" t="s">
        <v>81</v>
      </c>
      <c r="C6" s="103">
        <v>44431554</v>
      </c>
      <c r="D6" s="100">
        <v>44670249</v>
      </c>
    </row>
    <row r="7" spans="1:4" ht="11.25">
      <c r="A7" s="11" t="s">
        <v>134</v>
      </c>
      <c r="B7" s="71"/>
      <c r="C7" s="104"/>
      <c r="D7" s="101"/>
    </row>
    <row r="8" spans="1:4" ht="12" thickBot="1">
      <c r="A8" s="12" t="s">
        <v>135</v>
      </c>
      <c r="B8" s="72"/>
      <c r="C8" s="105"/>
      <c r="D8" s="102"/>
    </row>
    <row r="9" spans="1:4" ht="11.25">
      <c r="A9" s="10" t="s">
        <v>8</v>
      </c>
      <c r="B9" s="70" t="s">
        <v>82</v>
      </c>
      <c r="C9" s="75">
        <v>13743795</v>
      </c>
      <c r="D9" s="73">
        <v>14540431</v>
      </c>
    </row>
    <row r="10" spans="1:4" ht="11.25">
      <c r="A10" s="14" t="s">
        <v>138</v>
      </c>
      <c r="B10" s="71"/>
      <c r="C10" s="76"/>
      <c r="D10" s="74"/>
    </row>
    <row r="11" spans="1:4" ht="12" thickBot="1">
      <c r="A11" s="18" t="s">
        <v>139</v>
      </c>
      <c r="B11" s="71"/>
      <c r="C11" s="76"/>
      <c r="D11" s="74"/>
    </row>
    <row r="12" spans="1:4" ht="11.25">
      <c r="A12" s="22" t="s">
        <v>9</v>
      </c>
      <c r="B12" s="77" t="s">
        <v>83</v>
      </c>
      <c r="C12" s="80">
        <f>C6-C9</f>
        <v>30687759</v>
      </c>
      <c r="D12" s="83">
        <f>D6-D9</f>
        <v>30129818</v>
      </c>
    </row>
    <row r="13" spans="1:4" ht="11.25">
      <c r="A13" s="26" t="s">
        <v>141</v>
      </c>
      <c r="B13" s="78"/>
      <c r="C13" s="81"/>
      <c r="D13" s="84"/>
    </row>
    <row r="14" spans="1:4" ht="12" thickBot="1">
      <c r="A14" s="27" t="s">
        <v>140</v>
      </c>
      <c r="B14" s="79"/>
      <c r="C14" s="82"/>
      <c r="D14" s="85"/>
    </row>
    <row r="15" spans="1:4" ht="12" thickBot="1">
      <c r="A15" s="86" t="s">
        <v>142</v>
      </c>
      <c r="B15" s="87"/>
      <c r="C15" s="87"/>
      <c r="D15" s="88"/>
    </row>
    <row r="16" spans="1:4" ht="11.25">
      <c r="A16" s="10" t="s">
        <v>10</v>
      </c>
      <c r="B16" s="70" t="s">
        <v>84</v>
      </c>
      <c r="C16" s="75">
        <v>479434</v>
      </c>
      <c r="D16" s="73">
        <v>479434</v>
      </c>
    </row>
    <row r="17" spans="1:4" ht="11.25">
      <c r="A17" s="11" t="s">
        <v>144</v>
      </c>
      <c r="B17" s="71"/>
      <c r="C17" s="76"/>
      <c r="D17" s="74"/>
    </row>
    <row r="18" spans="1:4" ht="12" thickBot="1">
      <c r="A18" s="17" t="s">
        <v>156</v>
      </c>
      <c r="B18" s="72"/>
      <c r="C18" s="89"/>
      <c r="D18" s="90"/>
    </row>
    <row r="19" spans="1:4" ht="11.25">
      <c r="A19" s="10" t="s">
        <v>11</v>
      </c>
      <c r="B19" s="70" t="s">
        <v>85</v>
      </c>
      <c r="C19" s="75">
        <v>223849</v>
      </c>
      <c r="D19" s="73">
        <v>247120</v>
      </c>
    </row>
    <row r="20" spans="1:4" ht="11.25">
      <c r="A20" s="11" t="s">
        <v>145</v>
      </c>
      <c r="B20" s="71"/>
      <c r="C20" s="76"/>
      <c r="D20" s="74"/>
    </row>
    <row r="21" spans="1:4" ht="12" thickBot="1">
      <c r="A21" s="17" t="s">
        <v>157</v>
      </c>
      <c r="B21" s="72"/>
      <c r="C21" s="89"/>
      <c r="D21" s="90"/>
    </row>
    <row r="22" spans="1:4" ht="11.25">
      <c r="A22" s="22" t="s">
        <v>12</v>
      </c>
      <c r="B22" s="94" t="s">
        <v>86</v>
      </c>
      <c r="C22" s="91">
        <f>C16-C19</f>
        <v>255585</v>
      </c>
      <c r="D22" s="97">
        <f>D16-D19</f>
        <v>232314</v>
      </c>
    </row>
    <row r="23" spans="1:4" ht="11.25">
      <c r="A23" s="26" t="s">
        <v>146</v>
      </c>
      <c r="B23" s="95"/>
      <c r="C23" s="92"/>
      <c r="D23" s="98"/>
    </row>
    <row r="24" spans="1:4" ht="12" thickBot="1">
      <c r="A24" s="24" t="s">
        <v>158</v>
      </c>
      <c r="B24" s="96"/>
      <c r="C24" s="93"/>
      <c r="D24" s="99"/>
    </row>
    <row r="25" spans="1:4" ht="11.25">
      <c r="A25" s="22" t="s">
        <v>169</v>
      </c>
      <c r="B25" s="94" t="s">
        <v>87</v>
      </c>
      <c r="C25" s="91">
        <f>C28+C31+C34+C37+C40</f>
        <v>2841500</v>
      </c>
      <c r="D25" s="97">
        <f>D28+D31+D34+D37+D40</f>
        <v>2841500</v>
      </c>
    </row>
    <row r="26" spans="1:4" ht="11.25">
      <c r="A26" s="26" t="s">
        <v>147</v>
      </c>
      <c r="B26" s="95"/>
      <c r="C26" s="92"/>
      <c r="D26" s="98"/>
    </row>
    <row r="27" spans="1:4" ht="12" thickBot="1">
      <c r="A27" s="24" t="s">
        <v>159</v>
      </c>
      <c r="B27" s="96"/>
      <c r="C27" s="93"/>
      <c r="D27" s="99"/>
    </row>
    <row r="28" spans="1:4" ht="11.25">
      <c r="A28" s="14" t="s">
        <v>13</v>
      </c>
      <c r="B28" s="71" t="s">
        <v>88</v>
      </c>
      <c r="C28" s="76">
        <v>0</v>
      </c>
      <c r="D28" s="74">
        <v>0</v>
      </c>
    </row>
    <row r="29" spans="1:4" ht="11.25">
      <c r="A29" s="11" t="s">
        <v>148</v>
      </c>
      <c r="B29" s="71"/>
      <c r="C29" s="76"/>
      <c r="D29" s="74"/>
    </row>
    <row r="30" spans="1:4" ht="12" thickBot="1">
      <c r="A30" s="17" t="s">
        <v>160</v>
      </c>
      <c r="B30" s="72"/>
      <c r="C30" s="89"/>
      <c r="D30" s="90"/>
    </row>
    <row r="31" spans="1:4" ht="11.25">
      <c r="A31" s="10" t="s">
        <v>14</v>
      </c>
      <c r="B31" s="70" t="s">
        <v>89</v>
      </c>
      <c r="C31" s="75">
        <v>0</v>
      </c>
      <c r="D31" s="73">
        <v>0</v>
      </c>
    </row>
    <row r="32" spans="1:4" ht="11.25">
      <c r="A32" s="11" t="s">
        <v>149</v>
      </c>
      <c r="B32" s="71"/>
      <c r="C32" s="76"/>
      <c r="D32" s="74"/>
    </row>
    <row r="33" spans="1:4" ht="12" thickBot="1">
      <c r="A33" s="17" t="s">
        <v>161</v>
      </c>
      <c r="B33" s="72"/>
      <c r="C33" s="89"/>
      <c r="D33" s="90"/>
    </row>
    <row r="34" spans="1:4" ht="11.25">
      <c r="A34" s="10" t="s">
        <v>15</v>
      </c>
      <c r="B34" s="70" t="s">
        <v>90</v>
      </c>
      <c r="C34" s="75">
        <v>0</v>
      </c>
      <c r="D34" s="73">
        <v>0</v>
      </c>
    </row>
    <row r="35" spans="1:4" ht="11.25">
      <c r="A35" s="11" t="s">
        <v>150</v>
      </c>
      <c r="B35" s="71"/>
      <c r="C35" s="76"/>
      <c r="D35" s="74"/>
    </row>
    <row r="36" spans="1:4" ht="12" thickBot="1">
      <c r="A36" s="17" t="s">
        <v>162</v>
      </c>
      <c r="B36" s="72"/>
      <c r="C36" s="89"/>
      <c r="D36" s="90"/>
    </row>
    <row r="37" spans="1:4" ht="11.25">
      <c r="A37" s="10" t="s">
        <v>16</v>
      </c>
      <c r="B37" s="70" t="s">
        <v>91</v>
      </c>
      <c r="C37" s="75">
        <v>0</v>
      </c>
      <c r="D37" s="73">
        <v>0</v>
      </c>
    </row>
    <row r="38" spans="1:4" ht="11.25">
      <c r="A38" s="11" t="s">
        <v>151</v>
      </c>
      <c r="B38" s="71"/>
      <c r="C38" s="76"/>
      <c r="D38" s="74"/>
    </row>
    <row r="39" spans="1:4" ht="12" thickBot="1">
      <c r="A39" s="17" t="s">
        <v>163</v>
      </c>
      <c r="B39" s="72"/>
      <c r="C39" s="89"/>
      <c r="D39" s="90"/>
    </row>
    <row r="40" spans="1:4" ht="11.25">
      <c r="A40" s="14" t="s">
        <v>17</v>
      </c>
      <c r="B40" s="71" t="s">
        <v>92</v>
      </c>
      <c r="C40" s="76">
        <v>2841500</v>
      </c>
      <c r="D40" s="74">
        <v>2841500</v>
      </c>
    </row>
    <row r="41" spans="1:4" ht="11.25">
      <c r="A41" s="11" t="s">
        <v>152</v>
      </c>
      <c r="B41" s="71"/>
      <c r="C41" s="76"/>
      <c r="D41" s="74"/>
    </row>
    <row r="42" spans="1:4" ht="12" thickBot="1">
      <c r="A42" s="17" t="s">
        <v>164</v>
      </c>
      <c r="B42" s="72"/>
      <c r="C42" s="89"/>
      <c r="D42" s="90"/>
    </row>
    <row r="43" spans="1:4" ht="11.25">
      <c r="A43" s="10" t="s">
        <v>18</v>
      </c>
      <c r="B43" s="70" t="s">
        <v>93</v>
      </c>
      <c r="C43" s="75">
        <v>0</v>
      </c>
      <c r="D43" s="73">
        <v>0</v>
      </c>
    </row>
    <row r="44" spans="1:4" ht="11.25">
      <c r="A44" s="11" t="s">
        <v>153</v>
      </c>
      <c r="B44" s="71"/>
      <c r="C44" s="76"/>
      <c r="D44" s="74"/>
    </row>
    <row r="45" spans="1:4" ht="12" thickBot="1">
      <c r="A45" s="17" t="s">
        <v>165</v>
      </c>
      <c r="B45" s="72"/>
      <c r="C45" s="89"/>
      <c r="D45" s="90"/>
    </row>
    <row r="46" spans="1:4" ht="11.25">
      <c r="A46" s="10" t="s">
        <v>19</v>
      </c>
      <c r="B46" s="70">
        <v>100</v>
      </c>
      <c r="C46" s="75">
        <v>95902</v>
      </c>
      <c r="D46" s="73">
        <v>219332</v>
      </c>
    </row>
    <row r="47" spans="1:4" ht="11.25">
      <c r="A47" s="11" t="s">
        <v>154</v>
      </c>
      <c r="B47" s="71"/>
      <c r="C47" s="76"/>
      <c r="D47" s="74"/>
    </row>
    <row r="48" spans="1:4" ht="12" thickBot="1">
      <c r="A48" s="17" t="s">
        <v>166</v>
      </c>
      <c r="B48" s="72"/>
      <c r="C48" s="89"/>
      <c r="D48" s="90"/>
    </row>
    <row r="49" spans="1:4" ht="11.25">
      <c r="A49" s="10" t="s">
        <v>20</v>
      </c>
      <c r="B49" s="70">
        <v>110</v>
      </c>
      <c r="C49" s="75">
        <v>176000</v>
      </c>
      <c r="D49" s="73">
        <v>176000</v>
      </c>
    </row>
    <row r="50" spans="1:4" ht="11.25">
      <c r="A50" s="11" t="s">
        <v>155</v>
      </c>
      <c r="B50" s="71"/>
      <c r="C50" s="76"/>
      <c r="D50" s="74"/>
    </row>
    <row r="51" spans="1:4" ht="12" thickBot="1">
      <c r="A51" s="17" t="s">
        <v>167</v>
      </c>
      <c r="B51" s="72"/>
      <c r="C51" s="89"/>
      <c r="D51" s="90"/>
    </row>
    <row r="52" spans="1:4" ht="11.25">
      <c r="A52" s="10" t="s">
        <v>21</v>
      </c>
      <c r="B52" s="70">
        <v>120</v>
      </c>
      <c r="C52" s="75">
        <v>0</v>
      </c>
      <c r="D52" s="73">
        <v>0</v>
      </c>
    </row>
    <row r="53" spans="1:4" ht="11.25">
      <c r="A53" s="11" t="s">
        <v>21</v>
      </c>
      <c r="B53" s="71"/>
      <c r="C53" s="76"/>
      <c r="D53" s="74"/>
    </row>
    <row r="54" spans="1:4" ht="12" thickBot="1">
      <c r="A54" s="18" t="s">
        <v>168</v>
      </c>
      <c r="B54" s="71"/>
      <c r="C54" s="76"/>
      <c r="D54" s="74"/>
    </row>
    <row r="55" spans="1:4" ht="11.25">
      <c r="A55" s="22" t="s">
        <v>172</v>
      </c>
      <c r="B55" s="77">
        <v>130</v>
      </c>
      <c r="C55" s="106">
        <f>C12+C22+C25+C43+C46+C49+C52</f>
        <v>34056746</v>
      </c>
      <c r="D55" s="109">
        <f>D12+D22+D25+D43+D46+D49+D52</f>
        <v>33598964</v>
      </c>
    </row>
    <row r="56" spans="1:4" ht="11.25">
      <c r="A56" s="26" t="s">
        <v>171</v>
      </c>
      <c r="B56" s="78"/>
      <c r="C56" s="107"/>
      <c r="D56" s="110"/>
    </row>
    <row r="57" spans="1:4" ht="12" thickBot="1">
      <c r="A57" s="27" t="s">
        <v>170</v>
      </c>
      <c r="B57" s="79"/>
      <c r="C57" s="108"/>
      <c r="D57" s="111"/>
    </row>
    <row r="58" spans="1:4" ht="12" thickBot="1">
      <c r="A58" s="86" t="s">
        <v>143</v>
      </c>
      <c r="B58" s="87"/>
      <c r="C58" s="87"/>
      <c r="D58" s="88"/>
    </row>
    <row r="59" spans="1:4" ht="11.25">
      <c r="A59" s="22" t="s">
        <v>233</v>
      </c>
      <c r="B59" s="94">
        <v>140</v>
      </c>
      <c r="C59" s="91">
        <f>C62+C65+C68+C71</f>
        <v>50720</v>
      </c>
      <c r="D59" s="97">
        <f>D62+D65+D68+D71</f>
        <v>43636</v>
      </c>
    </row>
    <row r="60" spans="1:4" ht="11.25">
      <c r="A60" s="23" t="s">
        <v>173</v>
      </c>
      <c r="B60" s="95"/>
      <c r="C60" s="92"/>
      <c r="D60" s="98"/>
    </row>
    <row r="61" spans="1:4" ht="12" thickBot="1">
      <c r="A61" s="24" t="s">
        <v>201</v>
      </c>
      <c r="B61" s="96"/>
      <c r="C61" s="93"/>
      <c r="D61" s="99"/>
    </row>
    <row r="62" spans="1:4" ht="11.25">
      <c r="A62" s="10" t="s">
        <v>22</v>
      </c>
      <c r="B62" s="70">
        <v>150</v>
      </c>
      <c r="C62" s="75">
        <v>50720</v>
      </c>
      <c r="D62" s="73">
        <v>43636</v>
      </c>
    </row>
    <row r="63" spans="1:4" ht="11.25">
      <c r="A63" s="19" t="s">
        <v>174</v>
      </c>
      <c r="B63" s="71"/>
      <c r="C63" s="76"/>
      <c r="D63" s="74"/>
    </row>
    <row r="64" spans="1:4" ht="12" thickBot="1">
      <c r="A64" s="17" t="s">
        <v>202</v>
      </c>
      <c r="B64" s="72"/>
      <c r="C64" s="89"/>
      <c r="D64" s="90"/>
    </row>
    <row r="65" spans="1:4" ht="11.25">
      <c r="A65" s="10" t="s">
        <v>23</v>
      </c>
      <c r="B65" s="70">
        <v>160</v>
      </c>
      <c r="C65" s="75">
        <v>0</v>
      </c>
      <c r="D65" s="73">
        <v>0</v>
      </c>
    </row>
    <row r="66" spans="1:4" ht="11.25">
      <c r="A66" s="19" t="s">
        <v>175</v>
      </c>
      <c r="B66" s="71"/>
      <c r="C66" s="76"/>
      <c r="D66" s="74"/>
    </row>
    <row r="67" spans="1:4" ht="12" thickBot="1">
      <c r="A67" s="17" t="s">
        <v>203</v>
      </c>
      <c r="B67" s="72"/>
      <c r="C67" s="89"/>
      <c r="D67" s="90"/>
    </row>
    <row r="68" spans="1:4" ht="11.25">
      <c r="A68" s="10" t="s">
        <v>24</v>
      </c>
      <c r="B68" s="70">
        <v>170</v>
      </c>
      <c r="C68" s="75">
        <v>0</v>
      </c>
      <c r="D68" s="73">
        <v>0</v>
      </c>
    </row>
    <row r="69" spans="1:4" ht="11.25">
      <c r="A69" s="19" t="s">
        <v>176</v>
      </c>
      <c r="B69" s="71"/>
      <c r="C69" s="76"/>
      <c r="D69" s="74"/>
    </row>
    <row r="70" spans="1:4" ht="12" thickBot="1">
      <c r="A70" s="17" t="s">
        <v>204</v>
      </c>
      <c r="B70" s="72"/>
      <c r="C70" s="89"/>
      <c r="D70" s="90"/>
    </row>
    <row r="71" spans="1:4" ht="11.25">
      <c r="A71" s="10" t="s">
        <v>25</v>
      </c>
      <c r="B71" s="70">
        <v>180</v>
      </c>
      <c r="C71" s="75">
        <v>0</v>
      </c>
      <c r="D71" s="73">
        <v>0</v>
      </c>
    </row>
    <row r="72" spans="1:4" ht="11.25">
      <c r="A72" s="19" t="s">
        <v>177</v>
      </c>
      <c r="B72" s="71"/>
      <c r="C72" s="76"/>
      <c r="D72" s="74"/>
    </row>
    <row r="73" spans="1:4" ht="12" thickBot="1">
      <c r="A73" s="17" t="s">
        <v>205</v>
      </c>
      <c r="B73" s="72"/>
      <c r="C73" s="89"/>
      <c r="D73" s="90"/>
    </row>
    <row r="74" spans="1:4" ht="11.25">
      <c r="A74" s="10" t="s">
        <v>26</v>
      </c>
      <c r="B74" s="70">
        <v>190</v>
      </c>
      <c r="C74" s="75">
        <v>7163</v>
      </c>
      <c r="D74" s="73">
        <v>9958</v>
      </c>
    </row>
    <row r="75" spans="1:4" ht="11.25">
      <c r="A75" s="19" t="s">
        <v>178</v>
      </c>
      <c r="B75" s="71"/>
      <c r="C75" s="76"/>
      <c r="D75" s="74"/>
    </row>
    <row r="76" spans="1:4" ht="12" thickBot="1">
      <c r="A76" s="17" t="s">
        <v>206</v>
      </c>
      <c r="B76" s="72"/>
      <c r="C76" s="89"/>
      <c r="D76" s="90"/>
    </row>
    <row r="77" spans="1:4" ht="11.25">
      <c r="A77" s="10" t="s">
        <v>27</v>
      </c>
      <c r="B77" s="70">
        <v>200</v>
      </c>
      <c r="C77" s="75">
        <v>0</v>
      </c>
      <c r="D77" s="73">
        <v>0</v>
      </c>
    </row>
    <row r="78" spans="1:4" ht="11.25">
      <c r="A78" s="19" t="s">
        <v>179</v>
      </c>
      <c r="B78" s="71"/>
      <c r="C78" s="76"/>
      <c r="D78" s="74"/>
    </row>
    <row r="79" spans="1:4" ht="12" thickBot="1">
      <c r="A79" s="18" t="s">
        <v>207</v>
      </c>
      <c r="B79" s="71"/>
      <c r="C79" s="76"/>
      <c r="D79" s="74"/>
    </row>
    <row r="80" spans="1:4" ht="11.25">
      <c r="A80" s="22" t="s">
        <v>232</v>
      </c>
      <c r="B80" s="94">
        <v>210</v>
      </c>
      <c r="C80" s="91">
        <f>C86+C92+C95+C98+C101+C104+C107+C110+C113</f>
        <v>15334375</v>
      </c>
      <c r="D80" s="97">
        <f>SUM(D83:D113)</f>
        <v>13219448</v>
      </c>
    </row>
    <row r="81" spans="1:4" ht="11.25">
      <c r="A81" s="23" t="s">
        <v>180</v>
      </c>
      <c r="B81" s="95"/>
      <c r="C81" s="92"/>
      <c r="D81" s="98"/>
    </row>
    <row r="82" spans="1:4" ht="12" thickBot="1">
      <c r="A82" s="24" t="s">
        <v>208</v>
      </c>
      <c r="B82" s="96"/>
      <c r="C82" s="93"/>
      <c r="D82" s="99"/>
    </row>
    <row r="83" spans="1:4" ht="11.25">
      <c r="A83" s="10" t="s">
        <v>28</v>
      </c>
      <c r="B83" s="70">
        <v>211</v>
      </c>
      <c r="C83" s="75">
        <v>0</v>
      </c>
      <c r="D83" s="73">
        <v>0</v>
      </c>
    </row>
    <row r="84" spans="1:4" ht="11.25">
      <c r="A84" s="19" t="s">
        <v>181</v>
      </c>
      <c r="B84" s="71"/>
      <c r="C84" s="76"/>
      <c r="D84" s="74"/>
    </row>
    <row r="85" spans="1:4" ht="12" thickBot="1">
      <c r="A85" s="17" t="s">
        <v>209</v>
      </c>
      <c r="B85" s="72"/>
      <c r="C85" s="89"/>
      <c r="D85" s="90"/>
    </row>
    <row r="86" spans="1:4" ht="11.25">
      <c r="A86" s="10" t="s">
        <v>29</v>
      </c>
      <c r="B86" s="70">
        <v>220</v>
      </c>
      <c r="C86" s="103">
        <v>109254</v>
      </c>
      <c r="D86" s="73">
        <v>97876</v>
      </c>
    </row>
    <row r="87" spans="1:4" ht="11.25">
      <c r="A87" s="19" t="s">
        <v>182</v>
      </c>
      <c r="B87" s="71"/>
      <c r="C87" s="104"/>
      <c r="D87" s="74"/>
    </row>
    <row r="88" spans="1:4" ht="12" thickBot="1">
      <c r="A88" s="17" t="s">
        <v>210</v>
      </c>
      <c r="B88" s="72"/>
      <c r="C88" s="105"/>
      <c r="D88" s="90"/>
    </row>
    <row r="89" spans="1:4" ht="11.25">
      <c r="A89" s="10" t="s">
        <v>30</v>
      </c>
      <c r="B89" s="70">
        <v>230</v>
      </c>
      <c r="C89" s="75">
        <v>0</v>
      </c>
      <c r="D89" s="73">
        <v>0</v>
      </c>
    </row>
    <row r="90" spans="1:4" ht="11.25">
      <c r="A90" s="19" t="s">
        <v>183</v>
      </c>
      <c r="B90" s="71"/>
      <c r="C90" s="76"/>
      <c r="D90" s="74"/>
    </row>
    <row r="91" spans="1:4" ht="12" thickBot="1">
      <c r="A91" s="17" t="s">
        <v>211</v>
      </c>
      <c r="B91" s="72"/>
      <c r="C91" s="89"/>
      <c r="D91" s="90"/>
    </row>
    <row r="92" spans="1:4" ht="11.25">
      <c r="A92" s="10" t="s">
        <v>31</v>
      </c>
      <c r="B92" s="70">
        <v>240</v>
      </c>
      <c r="C92" s="75">
        <v>0</v>
      </c>
      <c r="D92" s="73">
        <v>0</v>
      </c>
    </row>
    <row r="93" spans="1:4" ht="11.25">
      <c r="A93" s="19" t="s">
        <v>184</v>
      </c>
      <c r="B93" s="71"/>
      <c r="C93" s="76"/>
      <c r="D93" s="74"/>
    </row>
    <row r="94" spans="1:4" ht="12" thickBot="1">
      <c r="A94" s="17" t="s">
        <v>212</v>
      </c>
      <c r="B94" s="72"/>
      <c r="C94" s="89"/>
      <c r="D94" s="90"/>
    </row>
    <row r="95" spans="1:4" ht="11.25">
      <c r="A95" s="10" t="s">
        <v>32</v>
      </c>
      <c r="B95" s="70">
        <v>250</v>
      </c>
      <c r="C95" s="75">
        <v>397</v>
      </c>
      <c r="D95" s="73">
        <v>941</v>
      </c>
    </row>
    <row r="96" spans="1:4" ht="11.25">
      <c r="A96" s="19" t="s">
        <v>185</v>
      </c>
      <c r="B96" s="71"/>
      <c r="C96" s="76"/>
      <c r="D96" s="74"/>
    </row>
    <row r="97" spans="1:4" ht="12" thickBot="1">
      <c r="A97" s="17" t="s">
        <v>213</v>
      </c>
      <c r="B97" s="72"/>
      <c r="C97" s="89"/>
      <c r="D97" s="90"/>
    </row>
    <row r="98" spans="1:4" ht="11.25">
      <c r="A98" s="10" t="s">
        <v>33</v>
      </c>
      <c r="B98" s="70">
        <v>260</v>
      </c>
      <c r="C98" s="75">
        <v>270135</v>
      </c>
      <c r="D98" s="73">
        <v>877840</v>
      </c>
    </row>
    <row r="99" spans="1:4" ht="11.25">
      <c r="A99" s="19" t="s">
        <v>186</v>
      </c>
      <c r="B99" s="71"/>
      <c r="C99" s="76"/>
      <c r="D99" s="74"/>
    </row>
    <row r="100" spans="1:4" ht="12" thickBot="1">
      <c r="A100" s="18" t="s">
        <v>214</v>
      </c>
      <c r="B100" s="71"/>
      <c r="C100" s="76"/>
      <c r="D100" s="74"/>
    </row>
    <row r="101" spans="1:4" ht="11.25">
      <c r="A101" s="10" t="s">
        <v>34</v>
      </c>
      <c r="B101" s="70">
        <v>270</v>
      </c>
      <c r="C101" s="75">
        <v>341025</v>
      </c>
      <c r="D101" s="73">
        <v>234511</v>
      </c>
    </row>
    <row r="102" spans="1:4" ht="11.25">
      <c r="A102" s="19" t="s">
        <v>187</v>
      </c>
      <c r="B102" s="71"/>
      <c r="C102" s="76"/>
      <c r="D102" s="74"/>
    </row>
    <row r="103" spans="1:4" ht="12" thickBot="1">
      <c r="A103" s="17" t="s">
        <v>215</v>
      </c>
      <c r="B103" s="72"/>
      <c r="C103" s="89"/>
      <c r="D103" s="90"/>
    </row>
    <row r="104" spans="1:4" ht="11.25">
      <c r="A104" s="10" t="s">
        <v>35</v>
      </c>
      <c r="B104" s="70">
        <v>280</v>
      </c>
      <c r="C104" s="75">
        <v>0</v>
      </c>
      <c r="D104" s="73">
        <v>0</v>
      </c>
    </row>
    <row r="105" spans="1:4" ht="11.25">
      <c r="A105" s="19" t="s">
        <v>188</v>
      </c>
      <c r="B105" s="71"/>
      <c r="C105" s="76"/>
      <c r="D105" s="74"/>
    </row>
    <row r="106" spans="1:4" ht="12" thickBot="1">
      <c r="A106" s="20" t="s">
        <v>216</v>
      </c>
      <c r="B106" s="72"/>
      <c r="C106" s="89"/>
      <c r="D106" s="90"/>
    </row>
    <row r="107" spans="1:4" ht="11.25">
      <c r="A107" s="10" t="s">
        <v>36</v>
      </c>
      <c r="B107" s="70">
        <v>290</v>
      </c>
      <c r="C107" s="75">
        <v>0</v>
      </c>
      <c r="D107" s="73">
        <v>0</v>
      </c>
    </row>
    <row r="108" spans="1:4" ht="11.25">
      <c r="A108" s="19" t="s">
        <v>189</v>
      </c>
      <c r="B108" s="71"/>
      <c r="C108" s="76"/>
      <c r="D108" s="74"/>
    </row>
    <row r="109" spans="1:4" ht="12" thickBot="1">
      <c r="A109" s="20" t="s">
        <v>217</v>
      </c>
      <c r="B109" s="72"/>
      <c r="C109" s="89"/>
      <c r="D109" s="90"/>
    </row>
    <row r="110" spans="1:4" ht="11.25">
      <c r="A110" s="10" t="s">
        <v>37</v>
      </c>
      <c r="B110" s="70">
        <v>300</v>
      </c>
      <c r="C110" s="75">
        <v>44063</v>
      </c>
      <c r="D110" s="73">
        <v>89911</v>
      </c>
    </row>
    <row r="111" spans="1:4" ht="11.25">
      <c r="A111" s="19" t="s">
        <v>190</v>
      </c>
      <c r="B111" s="71"/>
      <c r="C111" s="76"/>
      <c r="D111" s="74"/>
    </row>
    <row r="112" spans="1:4" ht="12" thickBot="1">
      <c r="A112" s="17" t="s">
        <v>218</v>
      </c>
      <c r="B112" s="72"/>
      <c r="C112" s="89"/>
      <c r="D112" s="90"/>
    </row>
    <row r="113" spans="1:4" ht="11.25">
      <c r="A113" s="10" t="s">
        <v>38</v>
      </c>
      <c r="B113" s="70">
        <v>310</v>
      </c>
      <c r="C113" s="75">
        <v>14569501</v>
      </c>
      <c r="D113" s="73">
        <v>11918369</v>
      </c>
    </row>
    <row r="114" spans="1:4" ht="11.25">
      <c r="A114" s="19" t="s">
        <v>191</v>
      </c>
      <c r="B114" s="71"/>
      <c r="C114" s="76"/>
      <c r="D114" s="74"/>
    </row>
    <row r="115" spans="1:4" ht="12" thickBot="1">
      <c r="A115" s="17" t="s">
        <v>219</v>
      </c>
      <c r="B115" s="72"/>
      <c r="C115" s="89"/>
      <c r="D115" s="90"/>
    </row>
    <row r="116" spans="1:4" ht="11.25">
      <c r="A116" s="22" t="s">
        <v>231</v>
      </c>
      <c r="B116" s="94">
        <v>320</v>
      </c>
      <c r="C116" s="91">
        <f>C119+C122+C125+C128</f>
        <v>593173057</v>
      </c>
      <c r="D116" s="97">
        <f>D119+D122+D125+D128</f>
        <v>1183844146</v>
      </c>
    </row>
    <row r="117" spans="1:4" ht="11.25">
      <c r="A117" s="23" t="s">
        <v>192</v>
      </c>
      <c r="B117" s="95"/>
      <c r="C117" s="92"/>
      <c r="D117" s="98"/>
    </row>
    <row r="118" spans="1:4" ht="12" thickBot="1">
      <c r="A118" s="25" t="s">
        <v>230</v>
      </c>
      <c r="B118" s="95"/>
      <c r="C118" s="92"/>
      <c r="D118" s="98"/>
    </row>
    <row r="119" spans="1:4" ht="11.25">
      <c r="A119" s="10" t="s">
        <v>39</v>
      </c>
      <c r="B119" s="112">
        <v>330</v>
      </c>
      <c r="C119" s="118">
        <v>0</v>
      </c>
      <c r="D119" s="115">
        <v>0</v>
      </c>
    </row>
    <row r="120" spans="1:4" ht="11.25">
      <c r="A120" s="19" t="s">
        <v>193</v>
      </c>
      <c r="B120" s="113"/>
      <c r="C120" s="119"/>
      <c r="D120" s="116"/>
    </row>
    <row r="121" spans="1:4" ht="12" thickBot="1">
      <c r="A121" s="17" t="s">
        <v>220</v>
      </c>
      <c r="B121" s="114"/>
      <c r="C121" s="120"/>
      <c r="D121" s="117"/>
    </row>
    <row r="122" spans="1:4" ht="11.25">
      <c r="A122" s="14" t="s">
        <v>40</v>
      </c>
      <c r="B122" s="71">
        <v>340</v>
      </c>
      <c r="C122" s="76">
        <v>575533</v>
      </c>
      <c r="D122" s="74">
        <v>1173638</v>
      </c>
    </row>
    <row r="123" spans="1:4" ht="11.25">
      <c r="A123" s="19" t="s">
        <v>194</v>
      </c>
      <c r="B123" s="71"/>
      <c r="C123" s="76"/>
      <c r="D123" s="74"/>
    </row>
    <row r="124" spans="1:4" ht="12" thickBot="1">
      <c r="A124" s="20" t="s">
        <v>221</v>
      </c>
      <c r="B124" s="72"/>
      <c r="C124" s="89"/>
      <c r="D124" s="90"/>
    </row>
    <row r="125" spans="1:4" ht="11.25">
      <c r="A125" s="10" t="s">
        <v>41</v>
      </c>
      <c r="B125" s="70">
        <v>350</v>
      </c>
      <c r="C125" s="75">
        <v>31178073</v>
      </c>
      <c r="D125" s="73">
        <v>47267893</v>
      </c>
    </row>
    <row r="126" spans="1:4" ht="11.25">
      <c r="A126" s="19" t="s">
        <v>195</v>
      </c>
      <c r="B126" s="71"/>
      <c r="C126" s="76"/>
      <c r="D126" s="74"/>
    </row>
    <row r="127" spans="1:4" ht="12" thickBot="1">
      <c r="A127" s="20" t="s">
        <v>222</v>
      </c>
      <c r="B127" s="72"/>
      <c r="C127" s="89"/>
      <c r="D127" s="90"/>
    </row>
    <row r="128" spans="1:4" ht="11.25">
      <c r="A128" s="10" t="s">
        <v>42</v>
      </c>
      <c r="B128" s="70">
        <v>360</v>
      </c>
      <c r="C128" s="75">
        <v>561419451</v>
      </c>
      <c r="D128" s="73">
        <v>1135402615</v>
      </c>
    </row>
    <row r="129" spans="1:4" ht="11.25">
      <c r="A129" s="19" t="s">
        <v>196</v>
      </c>
      <c r="B129" s="71"/>
      <c r="C129" s="76"/>
      <c r="D129" s="74"/>
    </row>
    <row r="130" spans="1:4" ht="12" thickBot="1">
      <c r="A130" s="20" t="s">
        <v>223</v>
      </c>
      <c r="B130" s="72"/>
      <c r="C130" s="89"/>
      <c r="D130" s="90"/>
    </row>
    <row r="131" spans="1:4" ht="11.25">
      <c r="A131" s="10" t="s">
        <v>43</v>
      </c>
      <c r="B131" s="70">
        <v>370</v>
      </c>
      <c r="C131" s="75">
        <v>0</v>
      </c>
      <c r="D131" s="73">
        <v>0</v>
      </c>
    </row>
    <row r="132" spans="1:4" ht="11.25">
      <c r="A132" s="19" t="s">
        <v>197</v>
      </c>
      <c r="B132" s="71"/>
      <c r="C132" s="76"/>
      <c r="D132" s="74"/>
    </row>
    <row r="133" spans="1:4" ht="12" thickBot="1">
      <c r="A133" s="20" t="s">
        <v>224</v>
      </c>
      <c r="B133" s="72"/>
      <c r="C133" s="89"/>
      <c r="D133" s="90"/>
    </row>
    <row r="134" spans="1:4" ht="11.25">
      <c r="A134" s="10" t="s">
        <v>44</v>
      </c>
      <c r="B134" s="70">
        <v>380</v>
      </c>
      <c r="C134" s="75">
        <v>0</v>
      </c>
      <c r="D134" s="73">
        <v>0</v>
      </c>
    </row>
    <row r="135" spans="1:4" ht="11.25">
      <c r="A135" s="19" t="s">
        <v>198</v>
      </c>
      <c r="B135" s="71"/>
      <c r="C135" s="76"/>
      <c r="D135" s="74"/>
    </row>
    <row r="136" spans="1:4" ht="12" thickBot="1">
      <c r="A136" s="21" t="s">
        <v>225</v>
      </c>
      <c r="B136" s="71"/>
      <c r="C136" s="76"/>
      <c r="D136" s="74"/>
    </row>
    <row r="137" spans="1:4" ht="11.25">
      <c r="A137" s="22" t="s">
        <v>229</v>
      </c>
      <c r="B137" s="77">
        <v>390</v>
      </c>
      <c r="C137" s="106">
        <f>C59+C74+C77+C80+C116+C131+C134</f>
        <v>608565315</v>
      </c>
      <c r="D137" s="109">
        <f>D59+D74+D77+D80+D116+D131+D134</f>
        <v>1197117188</v>
      </c>
    </row>
    <row r="138" spans="1:4" ht="11.25">
      <c r="A138" s="23" t="s">
        <v>199</v>
      </c>
      <c r="B138" s="78"/>
      <c r="C138" s="107"/>
      <c r="D138" s="110"/>
    </row>
    <row r="139" spans="1:4" ht="12" thickBot="1">
      <c r="A139" s="24" t="s">
        <v>228</v>
      </c>
      <c r="B139" s="79"/>
      <c r="C139" s="108"/>
      <c r="D139" s="111"/>
    </row>
    <row r="140" spans="1:4" ht="11.25">
      <c r="A140" s="22" t="s">
        <v>227</v>
      </c>
      <c r="B140" s="94">
        <v>400</v>
      </c>
      <c r="C140" s="91">
        <f>C55+C137</f>
        <v>642622061</v>
      </c>
      <c r="D140" s="97">
        <f>D55+D137</f>
        <v>1230716152</v>
      </c>
    </row>
    <row r="141" spans="1:4" ht="11.25">
      <c r="A141" s="23" t="s">
        <v>200</v>
      </c>
      <c r="B141" s="95"/>
      <c r="C141" s="92"/>
      <c r="D141" s="98"/>
    </row>
    <row r="142" spans="1:4" ht="12" thickBot="1">
      <c r="A142" s="24" t="s">
        <v>226</v>
      </c>
      <c r="B142" s="96"/>
      <c r="C142" s="93"/>
      <c r="D142" s="99"/>
    </row>
    <row r="143" spans="1:4" ht="12" thickBot="1">
      <c r="A143" s="86" t="s">
        <v>253</v>
      </c>
      <c r="B143" s="87"/>
      <c r="C143" s="87"/>
      <c r="D143" s="88"/>
    </row>
    <row r="144" spans="1:4" ht="12" thickBot="1">
      <c r="A144" s="64" t="s">
        <v>234</v>
      </c>
      <c r="B144" s="65"/>
      <c r="C144" s="65"/>
      <c r="D144" s="66"/>
    </row>
    <row r="145" spans="1:4" ht="11.25">
      <c r="A145" s="10" t="s">
        <v>45</v>
      </c>
      <c r="B145" s="70">
        <v>410</v>
      </c>
      <c r="C145" s="75">
        <v>15741268</v>
      </c>
      <c r="D145" s="73">
        <v>15741268</v>
      </c>
    </row>
    <row r="146" spans="1:4" ht="11.25">
      <c r="A146" s="19" t="s">
        <v>236</v>
      </c>
      <c r="B146" s="71"/>
      <c r="C146" s="76"/>
      <c r="D146" s="74"/>
    </row>
    <row r="147" spans="1:4" ht="12" thickBot="1">
      <c r="A147" s="20" t="s">
        <v>244</v>
      </c>
      <c r="B147" s="72"/>
      <c r="C147" s="89"/>
      <c r="D147" s="90"/>
    </row>
    <row r="148" spans="1:4" ht="11.25">
      <c r="A148" s="10" t="s">
        <v>46</v>
      </c>
      <c r="B148" s="70">
        <v>420</v>
      </c>
      <c r="C148" s="75">
        <v>564835</v>
      </c>
      <c r="D148" s="73">
        <v>564835</v>
      </c>
    </row>
    <row r="149" spans="1:4" ht="11.25">
      <c r="A149" s="19" t="s">
        <v>237</v>
      </c>
      <c r="B149" s="71"/>
      <c r="C149" s="76"/>
      <c r="D149" s="74"/>
    </row>
    <row r="150" spans="1:4" ht="12" thickBot="1">
      <c r="A150" s="20" t="s">
        <v>245</v>
      </c>
      <c r="B150" s="72"/>
      <c r="C150" s="89"/>
      <c r="D150" s="90"/>
    </row>
    <row r="151" spans="1:4" ht="11.25">
      <c r="A151" s="10" t="s">
        <v>47</v>
      </c>
      <c r="B151" s="70">
        <v>430</v>
      </c>
      <c r="C151" s="75">
        <v>11989413</v>
      </c>
      <c r="D151" s="75">
        <v>11989413</v>
      </c>
    </row>
    <row r="152" spans="1:4" ht="11.25">
      <c r="A152" s="19" t="s">
        <v>238</v>
      </c>
      <c r="B152" s="71"/>
      <c r="C152" s="76"/>
      <c r="D152" s="76"/>
    </row>
    <row r="153" spans="1:4" ht="12" thickBot="1">
      <c r="A153" s="20" t="s">
        <v>246</v>
      </c>
      <c r="B153" s="72"/>
      <c r="C153" s="89"/>
      <c r="D153" s="89"/>
    </row>
    <row r="154" spans="1:4" ht="11.25">
      <c r="A154" s="10" t="s">
        <v>48</v>
      </c>
      <c r="B154" s="70">
        <v>440</v>
      </c>
      <c r="C154" s="75">
        <v>0</v>
      </c>
      <c r="D154" s="73">
        <v>0</v>
      </c>
    </row>
    <row r="155" spans="1:4" ht="11.25">
      <c r="A155" s="19" t="s">
        <v>239</v>
      </c>
      <c r="B155" s="71"/>
      <c r="C155" s="76"/>
      <c r="D155" s="74"/>
    </row>
    <row r="156" spans="1:4" ht="12" thickBot="1">
      <c r="A156" s="21" t="s">
        <v>247</v>
      </c>
      <c r="B156" s="71"/>
      <c r="C156" s="76"/>
      <c r="D156" s="74"/>
    </row>
    <row r="157" spans="1:4" ht="11.25">
      <c r="A157" s="10" t="s">
        <v>49</v>
      </c>
      <c r="B157" s="70">
        <v>450</v>
      </c>
      <c r="C157" s="75">
        <v>13381126</v>
      </c>
      <c r="D157" s="73">
        <v>18805055</v>
      </c>
    </row>
    <row r="158" spans="1:4" ht="11.25">
      <c r="A158" s="19" t="s">
        <v>240</v>
      </c>
      <c r="B158" s="71"/>
      <c r="C158" s="76"/>
      <c r="D158" s="74"/>
    </row>
    <row r="159" spans="1:4" ht="12" thickBot="1">
      <c r="A159" s="20" t="s">
        <v>248</v>
      </c>
      <c r="B159" s="72"/>
      <c r="C159" s="89"/>
      <c r="D159" s="90"/>
    </row>
    <row r="160" spans="1:4" ht="11.25">
      <c r="A160" s="10" t="s">
        <v>50</v>
      </c>
      <c r="B160" s="70">
        <v>460</v>
      </c>
      <c r="C160" s="75">
        <v>241825</v>
      </c>
      <c r="D160" s="75">
        <v>241825</v>
      </c>
    </row>
    <row r="161" spans="1:4" ht="11.25">
      <c r="A161" s="19" t="s">
        <v>241</v>
      </c>
      <c r="B161" s="71"/>
      <c r="C161" s="76"/>
      <c r="D161" s="76"/>
    </row>
    <row r="162" spans="1:4" ht="12" thickBot="1">
      <c r="A162" s="20" t="s">
        <v>249</v>
      </c>
      <c r="B162" s="72"/>
      <c r="C162" s="89"/>
      <c r="D162" s="89"/>
    </row>
    <row r="163" spans="1:4" ht="11.25">
      <c r="A163" s="10" t="s">
        <v>51</v>
      </c>
      <c r="B163" s="70">
        <v>470</v>
      </c>
      <c r="C163" s="75">
        <v>357445</v>
      </c>
      <c r="D163" s="73">
        <v>357445</v>
      </c>
    </row>
    <row r="164" spans="1:4" ht="11.25">
      <c r="A164" s="19" t="s">
        <v>242</v>
      </c>
      <c r="B164" s="71"/>
      <c r="C164" s="76"/>
      <c r="D164" s="74"/>
    </row>
    <row r="165" spans="1:4" ht="12" thickBot="1">
      <c r="A165" s="20" t="s">
        <v>250</v>
      </c>
      <c r="B165" s="72"/>
      <c r="C165" s="89"/>
      <c r="D165" s="90"/>
    </row>
    <row r="166" spans="1:4" ht="11.25">
      <c r="A166" s="22" t="s">
        <v>252</v>
      </c>
      <c r="B166" s="94">
        <v>480</v>
      </c>
      <c r="C166" s="91">
        <f>C145+C148+C151+C154+C157+C160+C163</f>
        <v>42275912</v>
      </c>
      <c r="D166" s="97">
        <f>D145+D148+D151+D154+D157+D160+D163</f>
        <v>47699841</v>
      </c>
    </row>
    <row r="167" spans="1:4" ht="11.25">
      <c r="A167" s="23" t="s">
        <v>243</v>
      </c>
      <c r="B167" s="95"/>
      <c r="C167" s="92"/>
      <c r="D167" s="98"/>
    </row>
    <row r="168" spans="1:4" ht="12" thickBot="1">
      <c r="A168" s="24" t="s">
        <v>251</v>
      </c>
      <c r="B168" s="96"/>
      <c r="C168" s="93"/>
      <c r="D168" s="99"/>
    </row>
    <row r="169" spans="1:4" ht="12" thickBot="1">
      <c r="A169" s="121" t="s">
        <v>235</v>
      </c>
      <c r="B169" s="122"/>
      <c r="C169" s="122"/>
      <c r="D169" s="123"/>
    </row>
    <row r="170" spans="1:4" ht="11.25">
      <c r="A170" s="22" t="s">
        <v>322</v>
      </c>
      <c r="B170" s="94">
        <v>490</v>
      </c>
      <c r="C170" s="91">
        <f>C176+C182+C185+C188+C191+C194+C197+C200+C203</f>
        <v>0</v>
      </c>
      <c r="D170" s="97">
        <f>D176+D182+D185+D188+D191+D194+D197+D200+D203</f>
        <v>0</v>
      </c>
    </row>
    <row r="171" spans="1:4" ht="11.25">
      <c r="A171" s="23" t="s">
        <v>254</v>
      </c>
      <c r="B171" s="95"/>
      <c r="C171" s="92"/>
      <c r="D171" s="98"/>
    </row>
    <row r="172" spans="1:4" ht="12" thickBot="1">
      <c r="A172" s="24" t="s">
        <v>321</v>
      </c>
      <c r="B172" s="96"/>
      <c r="C172" s="93"/>
      <c r="D172" s="99"/>
    </row>
    <row r="173" spans="1:4" ht="11.25">
      <c r="A173" s="10" t="s">
        <v>52</v>
      </c>
      <c r="B173" s="70">
        <v>491</v>
      </c>
      <c r="C173" s="75">
        <f>C176+C182+C188+C194+C203</f>
        <v>0</v>
      </c>
      <c r="D173" s="73">
        <f>D176+D182+D188+D194+D203</f>
        <v>0</v>
      </c>
    </row>
    <row r="174" spans="1:4" ht="11.25">
      <c r="A174" s="19" t="s">
        <v>255</v>
      </c>
      <c r="B174" s="71"/>
      <c r="C174" s="76"/>
      <c r="D174" s="74"/>
    </row>
    <row r="175" spans="1:4" ht="12" thickBot="1">
      <c r="A175" s="20" t="s">
        <v>266</v>
      </c>
      <c r="B175" s="72"/>
      <c r="C175" s="89"/>
      <c r="D175" s="90"/>
    </row>
    <row r="176" spans="1:4" ht="11.25">
      <c r="A176" s="10" t="s">
        <v>53</v>
      </c>
      <c r="B176" s="70">
        <v>500</v>
      </c>
      <c r="C176" s="75">
        <v>0</v>
      </c>
      <c r="D176" s="73">
        <v>0</v>
      </c>
    </row>
    <row r="177" spans="1:4" ht="11.25">
      <c r="A177" s="19" t="s">
        <v>256</v>
      </c>
      <c r="B177" s="71"/>
      <c r="C177" s="76"/>
      <c r="D177" s="74"/>
    </row>
    <row r="178" spans="1:4" ht="12" thickBot="1">
      <c r="A178" s="20" t="s">
        <v>267</v>
      </c>
      <c r="B178" s="72"/>
      <c r="C178" s="89"/>
      <c r="D178" s="90"/>
    </row>
    <row r="179" spans="1:4" ht="11.25">
      <c r="A179" s="10" t="s">
        <v>54</v>
      </c>
      <c r="B179" s="70">
        <v>510</v>
      </c>
      <c r="C179" s="75">
        <v>0</v>
      </c>
      <c r="D179" s="73">
        <v>0</v>
      </c>
    </row>
    <row r="180" spans="1:4" ht="11.25">
      <c r="A180" s="19" t="s">
        <v>257</v>
      </c>
      <c r="B180" s="71"/>
      <c r="C180" s="76"/>
      <c r="D180" s="74"/>
    </row>
    <row r="181" spans="1:4" ht="12" thickBot="1">
      <c r="A181" s="20" t="s">
        <v>268</v>
      </c>
      <c r="B181" s="72"/>
      <c r="C181" s="89"/>
      <c r="D181" s="90"/>
    </row>
    <row r="182" spans="1:4" ht="11.25">
      <c r="A182" s="10" t="s">
        <v>55</v>
      </c>
      <c r="B182" s="70">
        <v>520</v>
      </c>
      <c r="C182" s="75">
        <v>0</v>
      </c>
      <c r="D182" s="73">
        <v>0</v>
      </c>
    </row>
    <row r="183" spans="1:4" ht="11.25">
      <c r="A183" s="19" t="s">
        <v>258</v>
      </c>
      <c r="B183" s="71"/>
      <c r="C183" s="76"/>
      <c r="D183" s="74"/>
    </row>
    <row r="184" spans="1:4" ht="12" thickBot="1">
      <c r="A184" s="20" t="s">
        <v>269</v>
      </c>
      <c r="B184" s="72"/>
      <c r="C184" s="89"/>
      <c r="D184" s="90"/>
    </row>
    <row r="185" spans="1:4" ht="11.25">
      <c r="A185" s="10" t="s">
        <v>56</v>
      </c>
      <c r="B185" s="70">
        <v>530</v>
      </c>
      <c r="C185" s="75">
        <v>0</v>
      </c>
      <c r="D185" s="73">
        <v>0</v>
      </c>
    </row>
    <row r="186" spans="1:4" ht="11.25">
      <c r="A186" s="19" t="s">
        <v>259</v>
      </c>
      <c r="B186" s="71"/>
      <c r="C186" s="76"/>
      <c r="D186" s="74"/>
    </row>
    <row r="187" spans="1:4" ht="12" thickBot="1">
      <c r="A187" s="20" t="s">
        <v>270</v>
      </c>
      <c r="B187" s="72"/>
      <c r="C187" s="89"/>
      <c r="D187" s="90"/>
    </row>
    <row r="188" spans="1:4" ht="11.25">
      <c r="A188" s="10" t="s">
        <v>57</v>
      </c>
      <c r="B188" s="70">
        <v>540</v>
      </c>
      <c r="C188" s="75">
        <v>0</v>
      </c>
      <c r="D188" s="73">
        <v>0</v>
      </c>
    </row>
    <row r="189" spans="1:4" ht="11.25">
      <c r="A189" s="19" t="s">
        <v>260</v>
      </c>
      <c r="B189" s="71"/>
      <c r="C189" s="76"/>
      <c r="D189" s="74"/>
    </row>
    <row r="190" spans="1:4" ht="12" thickBot="1">
      <c r="A190" s="20" t="s">
        <v>271</v>
      </c>
      <c r="B190" s="72"/>
      <c r="C190" s="89"/>
      <c r="D190" s="90"/>
    </row>
    <row r="191" spans="1:4" ht="11.25">
      <c r="A191" s="10" t="s">
        <v>58</v>
      </c>
      <c r="B191" s="70">
        <v>550</v>
      </c>
      <c r="C191" s="75">
        <v>0</v>
      </c>
      <c r="D191" s="73">
        <v>0</v>
      </c>
    </row>
    <row r="192" spans="1:4" ht="11.25">
      <c r="A192" s="19" t="s">
        <v>261</v>
      </c>
      <c r="B192" s="71"/>
      <c r="C192" s="76"/>
      <c r="D192" s="74"/>
    </row>
    <row r="193" spans="1:4" ht="12" thickBot="1">
      <c r="A193" s="20" t="s">
        <v>272</v>
      </c>
      <c r="B193" s="72"/>
      <c r="C193" s="89"/>
      <c r="D193" s="90"/>
    </row>
    <row r="194" spans="1:4" ht="11.25">
      <c r="A194" s="10" t="s">
        <v>59</v>
      </c>
      <c r="B194" s="112">
        <v>560</v>
      </c>
      <c r="C194" s="118">
        <v>0</v>
      </c>
      <c r="D194" s="115">
        <v>0</v>
      </c>
    </row>
    <row r="195" spans="1:4" ht="11.25">
      <c r="A195" s="19" t="s">
        <v>262</v>
      </c>
      <c r="B195" s="113"/>
      <c r="C195" s="119"/>
      <c r="D195" s="116"/>
    </row>
    <row r="196" spans="1:4" ht="12" thickBot="1">
      <c r="A196" s="20" t="s">
        <v>273</v>
      </c>
      <c r="B196" s="114"/>
      <c r="C196" s="120"/>
      <c r="D196" s="117"/>
    </row>
    <row r="197" spans="1:4" ht="11.25">
      <c r="A197" s="10" t="s">
        <v>60</v>
      </c>
      <c r="B197" s="112">
        <v>570</v>
      </c>
      <c r="C197" s="118">
        <v>0</v>
      </c>
      <c r="D197" s="115">
        <v>0</v>
      </c>
    </row>
    <row r="198" spans="1:4" ht="11.25">
      <c r="A198" s="19" t="s">
        <v>263</v>
      </c>
      <c r="B198" s="113"/>
      <c r="C198" s="119"/>
      <c r="D198" s="116"/>
    </row>
    <row r="199" spans="1:4" ht="12" thickBot="1">
      <c r="A199" s="20" t="s">
        <v>274</v>
      </c>
      <c r="B199" s="114"/>
      <c r="C199" s="120"/>
      <c r="D199" s="117"/>
    </row>
    <row r="200" spans="1:4" ht="11.25">
      <c r="A200" s="10" t="s">
        <v>61</v>
      </c>
      <c r="B200" s="112">
        <v>580</v>
      </c>
      <c r="C200" s="118">
        <v>0</v>
      </c>
      <c r="D200" s="115">
        <v>0</v>
      </c>
    </row>
    <row r="201" spans="1:4" ht="11.25">
      <c r="A201" s="19" t="s">
        <v>264</v>
      </c>
      <c r="B201" s="113"/>
      <c r="C201" s="119"/>
      <c r="D201" s="116"/>
    </row>
    <row r="202" spans="1:4" ht="12" thickBot="1">
      <c r="A202" s="21" t="s">
        <v>275</v>
      </c>
      <c r="B202" s="126"/>
      <c r="C202" s="125"/>
      <c r="D202" s="124"/>
    </row>
    <row r="203" spans="1:4" ht="11.25">
      <c r="A203" s="10" t="s">
        <v>62</v>
      </c>
      <c r="B203" s="70">
        <v>590</v>
      </c>
      <c r="C203" s="75">
        <v>0</v>
      </c>
      <c r="D203" s="73">
        <v>0</v>
      </c>
    </row>
    <row r="204" spans="1:4" ht="11.25">
      <c r="A204" s="19" t="s">
        <v>265</v>
      </c>
      <c r="B204" s="71"/>
      <c r="C204" s="76"/>
      <c r="D204" s="74"/>
    </row>
    <row r="205" spans="1:4" ht="12" thickBot="1">
      <c r="A205" s="17" t="s">
        <v>276</v>
      </c>
      <c r="B205" s="72"/>
      <c r="C205" s="89"/>
      <c r="D205" s="90"/>
    </row>
    <row r="206" spans="1:4" ht="21">
      <c r="A206" s="22" t="s">
        <v>323</v>
      </c>
      <c r="B206" s="94">
        <v>600</v>
      </c>
      <c r="C206" s="91">
        <f>C215+C221+C224+C227+C230+C233+C236+C239+C242+C245+C248+C251+C254+C257+C260</f>
        <v>600346149</v>
      </c>
      <c r="D206" s="97">
        <f>D215+D221+D224+D227+D230+D233+D236+D239+D242+D245+D248+D251+D254+D257+D260</f>
        <v>1183016311</v>
      </c>
    </row>
    <row r="207" spans="1:4" ht="11.25">
      <c r="A207" s="23" t="s">
        <v>277</v>
      </c>
      <c r="B207" s="95"/>
      <c r="C207" s="92"/>
      <c r="D207" s="98"/>
    </row>
    <row r="208" spans="1:4" ht="21.75" thickBot="1">
      <c r="A208" s="24" t="s">
        <v>298</v>
      </c>
      <c r="B208" s="96"/>
      <c r="C208" s="93"/>
      <c r="D208" s="99"/>
    </row>
    <row r="209" spans="1:4" ht="21">
      <c r="A209" s="22" t="s">
        <v>63</v>
      </c>
      <c r="B209" s="94">
        <v>601</v>
      </c>
      <c r="C209" s="91">
        <f>C215+C221+C227+C233+C236+C239+C242+C245+C248+C260</f>
        <v>600346149</v>
      </c>
      <c r="D209" s="97">
        <f>D215+D221+D227+D233+D236+D239+D242+D245+D248+D260</f>
        <v>1183016311</v>
      </c>
    </row>
    <row r="210" spans="1:4" ht="11.25">
      <c r="A210" s="23" t="s">
        <v>278</v>
      </c>
      <c r="B210" s="95"/>
      <c r="C210" s="92"/>
      <c r="D210" s="98"/>
    </row>
    <row r="211" spans="1:4" ht="12" thickBot="1">
      <c r="A211" s="24" t="s">
        <v>299</v>
      </c>
      <c r="B211" s="96"/>
      <c r="C211" s="93"/>
      <c r="D211" s="99"/>
    </row>
    <row r="212" spans="1:4" ht="11.25">
      <c r="A212" s="10" t="s">
        <v>64</v>
      </c>
      <c r="B212" s="70">
        <v>602</v>
      </c>
      <c r="C212" s="75">
        <v>0</v>
      </c>
      <c r="D212" s="73">
        <v>0</v>
      </c>
    </row>
    <row r="213" spans="1:4" ht="11.25">
      <c r="A213" s="19" t="s">
        <v>279</v>
      </c>
      <c r="B213" s="71"/>
      <c r="C213" s="76"/>
      <c r="D213" s="74"/>
    </row>
    <row r="214" spans="1:4" ht="12" thickBot="1">
      <c r="A214" s="20" t="s">
        <v>300</v>
      </c>
      <c r="B214" s="72"/>
      <c r="C214" s="89"/>
      <c r="D214" s="90"/>
    </row>
    <row r="215" spans="1:4" ht="11.25">
      <c r="A215" s="10" t="s">
        <v>65</v>
      </c>
      <c r="B215" s="70">
        <v>610</v>
      </c>
      <c r="C215" s="75">
        <v>242170</v>
      </c>
      <c r="D215" s="73">
        <v>361846</v>
      </c>
    </row>
    <row r="216" spans="1:4" ht="11.25">
      <c r="A216" s="19" t="s">
        <v>280</v>
      </c>
      <c r="B216" s="71"/>
      <c r="C216" s="76"/>
      <c r="D216" s="74"/>
    </row>
    <row r="217" spans="1:4" ht="12" thickBot="1">
      <c r="A217" s="20" t="s">
        <v>301</v>
      </c>
      <c r="B217" s="72"/>
      <c r="C217" s="89"/>
      <c r="D217" s="90"/>
    </row>
    <row r="218" spans="1:4" ht="11.25">
      <c r="A218" s="10" t="s">
        <v>66</v>
      </c>
      <c r="B218" s="70">
        <v>620</v>
      </c>
      <c r="C218" s="75">
        <v>0</v>
      </c>
      <c r="D218" s="73">
        <v>0</v>
      </c>
    </row>
    <row r="219" spans="1:4" ht="11.25">
      <c r="A219" s="19" t="s">
        <v>281</v>
      </c>
      <c r="B219" s="71"/>
      <c r="C219" s="76"/>
      <c r="D219" s="74"/>
    </row>
    <row r="220" spans="1:4" ht="12" thickBot="1">
      <c r="A220" s="21" t="s">
        <v>302</v>
      </c>
      <c r="B220" s="71"/>
      <c r="C220" s="76"/>
      <c r="D220" s="74"/>
    </row>
    <row r="221" spans="1:4" ht="11.25">
      <c r="A221" s="10" t="s">
        <v>67</v>
      </c>
      <c r="B221" s="70">
        <v>630</v>
      </c>
      <c r="C221" s="75">
        <v>0</v>
      </c>
      <c r="D221" s="73">
        <v>0</v>
      </c>
    </row>
    <row r="222" spans="1:4" ht="11.25">
      <c r="A222" s="19" t="s">
        <v>282</v>
      </c>
      <c r="B222" s="71"/>
      <c r="C222" s="76"/>
      <c r="D222" s="74"/>
    </row>
    <row r="223" spans="1:4" ht="12" thickBot="1">
      <c r="A223" s="20" t="s">
        <v>303</v>
      </c>
      <c r="B223" s="72"/>
      <c r="C223" s="89"/>
      <c r="D223" s="90"/>
    </row>
    <row r="224" spans="1:4" ht="11.25">
      <c r="A224" s="10" t="s">
        <v>68</v>
      </c>
      <c r="B224" s="70">
        <v>640</v>
      </c>
      <c r="C224" s="75">
        <v>0</v>
      </c>
      <c r="D224" s="73">
        <v>0</v>
      </c>
    </row>
    <row r="225" spans="1:4" ht="11.25">
      <c r="A225" s="19" t="s">
        <v>283</v>
      </c>
      <c r="B225" s="71"/>
      <c r="C225" s="76"/>
      <c r="D225" s="74"/>
    </row>
    <row r="226" spans="1:4" ht="12" thickBot="1">
      <c r="A226" s="20" t="s">
        <v>304</v>
      </c>
      <c r="B226" s="72"/>
      <c r="C226" s="89"/>
      <c r="D226" s="90"/>
    </row>
    <row r="227" spans="1:4" ht="11.25">
      <c r="A227" s="10" t="s">
        <v>69</v>
      </c>
      <c r="B227" s="70">
        <v>650</v>
      </c>
      <c r="C227" s="75">
        <v>0</v>
      </c>
      <c r="D227" s="73">
        <v>0</v>
      </c>
    </row>
    <row r="228" spans="1:4" ht="11.25">
      <c r="A228" s="19" t="s">
        <v>284</v>
      </c>
      <c r="B228" s="71"/>
      <c r="C228" s="76"/>
      <c r="D228" s="74"/>
    </row>
    <row r="229" spans="1:4" ht="12" thickBot="1">
      <c r="A229" s="17" t="s">
        <v>305</v>
      </c>
      <c r="B229" s="72"/>
      <c r="C229" s="89"/>
      <c r="D229" s="90"/>
    </row>
    <row r="230" spans="1:4" ht="11.25">
      <c r="A230" s="10" t="s">
        <v>70</v>
      </c>
      <c r="B230" s="70">
        <v>660</v>
      </c>
      <c r="C230" s="75">
        <v>0</v>
      </c>
      <c r="D230" s="73">
        <v>0</v>
      </c>
    </row>
    <row r="231" spans="1:4" ht="11.25">
      <c r="A231" s="19" t="s">
        <v>285</v>
      </c>
      <c r="B231" s="71"/>
      <c r="C231" s="76"/>
      <c r="D231" s="74"/>
    </row>
    <row r="232" spans="1:4" ht="12" thickBot="1">
      <c r="A232" s="21" t="s">
        <v>306</v>
      </c>
      <c r="B232" s="71"/>
      <c r="C232" s="76"/>
      <c r="D232" s="74"/>
    </row>
    <row r="233" spans="1:4" ht="11.25">
      <c r="A233" s="10" t="s">
        <v>71</v>
      </c>
      <c r="B233" s="70">
        <v>670</v>
      </c>
      <c r="C233" s="75">
        <v>310353</v>
      </c>
      <c r="D233" s="73">
        <v>374465</v>
      </c>
    </row>
    <row r="234" spans="1:4" ht="11.25">
      <c r="A234" s="19" t="s">
        <v>286</v>
      </c>
      <c r="B234" s="71"/>
      <c r="C234" s="76"/>
      <c r="D234" s="74"/>
    </row>
    <row r="235" spans="1:4" ht="12" thickBot="1">
      <c r="A235" s="20" t="s">
        <v>307</v>
      </c>
      <c r="B235" s="72"/>
      <c r="C235" s="89"/>
      <c r="D235" s="90"/>
    </row>
    <row r="236" spans="1:4" ht="11.25">
      <c r="A236" s="10" t="s">
        <v>72</v>
      </c>
      <c r="B236" s="70">
        <v>680</v>
      </c>
      <c r="C236" s="75">
        <v>979636</v>
      </c>
      <c r="D236" s="73">
        <v>1215420</v>
      </c>
    </row>
    <row r="237" spans="1:4" ht="11.25">
      <c r="A237" s="19" t="s">
        <v>287</v>
      </c>
      <c r="B237" s="71"/>
      <c r="C237" s="76"/>
      <c r="D237" s="74"/>
    </row>
    <row r="238" spans="1:4" ht="12" thickBot="1">
      <c r="A238" s="20" t="s">
        <v>308</v>
      </c>
      <c r="B238" s="72"/>
      <c r="C238" s="89"/>
      <c r="D238" s="90"/>
    </row>
    <row r="239" spans="1:4" ht="11.25">
      <c r="A239" s="10" t="s">
        <v>73</v>
      </c>
      <c r="B239" s="70">
        <v>690</v>
      </c>
      <c r="C239" s="75">
        <v>0</v>
      </c>
      <c r="D239" s="73">
        <v>0</v>
      </c>
    </row>
    <row r="240" spans="1:4" ht="11.25">
      <c r="A240" s="19" t="s">
        <v>288</v>
      </c>
      <c r="B240" s="71"/>
      <c r="C240" s="76"/>
      <c r="D240" s="74"/>
    </row>
    <row r="241" spans="1:4" ht="12" thickBot="1">
      <c r="A241" s="20" t="s">
        <v>309</v>
      </c>
      <c r="B241" s="72"/>
      <c r="C241" s="89"/>
      <c r="D241" s="90"/>
    </row>
    <row r="242" spans="1:4" ht="11.25">
      <c r="A242" s="10" t="s">
        <v>74</v>
      </c>
      <c r="B242" s="70">
        <v>700</v>
      </c>
      <c r="C242" s="75">
        <v>228789</v>
      </c>
      <c r="D242" s="73">
        <v>309725</v>
      </c>
    </row>
    <row r="243" spans="1:4" ht="11.25">
      <c r="A243" s="19" t="s">
        <v>289</v>
      </c>
      <c r="B243" s="71"/>
      <c r="C243" s="76"/>
      <c r="D243" s="74"/>
    </row>
    <row r="244" spans="1:4" ht="12" thickBot="1">
      <c r="A244" s="21" t="s">
        <v>310</v>
      </c>
      <c r="B244" s="71"/>
      <c r="C244" s="76"/>
      <c r="D244" s="74"/>
    </row>
    <row r="245" spans="1:4" ht="11.25">
      <c r="A245" s="10" t="s">
        <v>75</v>
      </c>
      <c r="B245" s="70">
        <v>710</v>
      </c>
      <c r="C245" s="75">
        <v>4747</v>
      </c>
      <c r="D245" s="73">
        <v>63144</v>
      </c>
    </row>
    <row r="246" spans="1:4" ht="11.25">
      <c r="A246" s="19" t="s">
        <v>290</v>
      </c>
      <c r="B246" s="71"/>
      <c r="C246" s="76"/>
      <c r="D246" s="74"/>
    </row>
    <row r="247" spans="1:4" ht="12" thickBot="1">
      <c r="A247" s="20" t="s">
        <v>311</v>
      </c>
      <c r="B247" s="72"/>
      <c r="C247" s="89"/>
      <c r="D247" s="90"/>
    </row>
    <row r="248" spans="1:4" ht="11.25">
      <c r="A248" s="10" t="s">
        <v>76</v>
      </c>
      <c r="B248" s="70">
        <v>720</v>
      </c>
      <c r="C248" s="75">
        <v>362399</v>
      </c>
      <c r="D248" s="73">
        <v>446345</v>
      </c>
    </row>
    <row r="249" spans="1:4" ht="11.25">
      <c r="A249" s="19" t="s">
        <v>291</v>
      </c>
      <c r="B249" s="71"/>
      <c r="C249" s="76"/>
      <c r="D249" s="74"/>
    </row>
    <row r="250" spans="1:4" ht="12" thickBot="1">
      <c r="A250" s="20" t="s">
        <v>312</v>
      </c>
      <c r="B250" s="72"/>
      <c r="C250" s="89"/>
      <c r="D250" s="90"/>
    </row>
    <row r="251" spans="1:4" ht="11.25">
      <c r="A251" s="10" t="s">
        <v>77</v>
      </c>
      <c r="B251" s="70">
        <v>730</v>
      </c>
      <c r="C251" s="75">
        <v>0</v>
      </c>
      <c r="D251" s="73">
        <v>0</v>
      </c>
    </row>
    <row r="252" spans="1:4" ht="11.25">
      <c r="A252" s="19" t="s">
        <v>292</v>
      </c>
      <c r="B252" s="71"/>
      <c r="C252" s="76"/>
      <c r="D252" s="74"/>
    </row>
    <row r="253" spans="1:4" ht="12" thickBot="1">
      <c r="A253" s="20" t="s">
        <v>313</v>
      </c>
      <c r="B253" s="72"/>
      <c r="C253" s="89"/>
      <c r="D253" s="90"/>
    </row>
    <row r="254" spans="1:4" ht="11.25">
      <c r="A254" s="10" t="s">
        <v>78</v>
      </c>
      <c r="B254" s="70">
        <v>740</v>
      </c>
      <c r="C254" s="75">
        <v>0</v>
      </c>
      <c r="D254" s="73">
        <v>0</v>
      </c>
    </row>
    <row r="255" spans="1:4" ht="11.25">
      <c r="A255" s="19" t="s">
        <v>293</v>
      </c>
      <c r="B255" s="71"/>
      <c r="C255" s="76"/>
      <c r="D255" s="74"/>
    </row>
    <row r="256" spans="1:4" ht="12" thickBot="1">
      <c r="A256" s="20" t="s">
        <v>314</v>
      </c>
      <c r="B256" s="72"/>
      <c r="C256" s="89"/>
      <c r="D256" s="90"/>
    </row>
    <row r="257" spans="1:4" ht="11.25">
      <c r="A257" s="10" t="s">
        <v>79</v>
      </c>
      <c r="B257" s="70">
        <v>750</v>
      </c>
      <c r="C257" s="75">
        <v>0</v>
      </c>
      <c r="D257" s="73">
        <v>0</v>
      </c>
    </row>
    <row r="258" spans="1:4" ht="11.25">
      <c r="A258" s="19" t="s">
        <v>294</v>
      </c>
      <c r="B258" s="71"/>
      <c r="C258" s="76"/>
      <c r="D258" s="74"/>
    </row>
    <row r="259" spans="1:4" ht="12" thickBot="1">
      <c r="A259" s="20" t="s">
        <v>315</v>
      </c>
      <c r="B259" s="72"/>
      <c r="C259" s="89"/>
      <c r="D259" s="90"/>
    </row>
    <row r="260" spans="1:4" ht="11.25">
      <c r="A260" s="10" t="s">
        <v>80</v>
      </c>
      <c r="B260" s="70">
        <v>760</v>
      </c>
      <c r="C260" s="75">
        <v>598218055</v>
      </c>
      <c r="D260" s="73">
        <v>1180245366</v>
      </c>
    </row>
    <row r="261" spans="1:4" ht="11.25">
      <c r="A261" s="19" t="s">
        <v>295</v>
      </c>
      <c r="B261" s="71"/>
      <c r="C261" s="76"/>
      <c r="D261" s="74"/>
    </row>
    <row r="262" spans="1:4" ht="12" thickBot="1">
      <c r="A262" s="20" t="s">
        <v>316</v>
      </c>
      <c r="B262" s="72"/>
      <c r="C262" s="89"/>
      <c r="D262" s="90"/>
    </row>
    <row r="263" spans="1:4" ht="11.25">
      <c r="A263" s="22" t="s">
        <v>319</v>
      </c>
      <c r="B263" s="94">
        <v>770</v>
      </c>
      <c r="C263" s="91">
        <f>C170+C206</f>
        <v>600346149</v>
      </c>
      <c r="D263" s="97">
        <f>D170+D206</f>
        <v>1183016311</v>
      </c>
    </row>
    <row r="264" spans="1:4" ht="11.25">
      <c r="A264" s="23" t="s">
        <v>296</v>
      </c>
      <c r="B264" s="95"/>
      <c r="C264" s="92"/>
      <c r="D264" s="98"/>
    </row>
    <row r="265" spans="1:4" ht="12" thickBot="1">
      <c r="A265" s="24" t="s">
        <v>317</v>
      </c>
      <c r="B265" s="96"/>
      <c r="C265" s="93"/>
      <c r="D265" s="99"/>
    </row>
    <row r="266" spans="1:4" ht="11.25">
      <c r="A266" s="22" t="s">
        <v>320</v>
      </c>
      <c r="B266" s="94">
        <v>780</v>
      </c>
      <c r="C266" s="91">
        <f>C166+C263</f>
        <v>642622061</v>
      </c>
      <c r="D266" s="97">
        <f>D166+D263</f>
        <v>1230716152</v>
      </c>
    </row>
    <row r="267" spans="1:4" ht="11.25">
      <c r="A267" s="23" t="s">
        <v>297</v>
      </c>
      <c r="B267" s="95"/>
      <c r="C267" s="92"/>
      <c r="D267" s="98"/>
    </row>
    <row r="268" spans="1:4" ht="12" thickBot="1">
      <c r="A268" s="24" t="s">
        <v>318</v>
      </c>
      <c r="B268" s="96"/>
      <c r="C268" s="93"/>
      <c r="D268" s="99"/>
    </row>
  </sheetData>
  <sheetProtection/>
  <mergeCells count="267">
    <mergeCell ref="D173:D175"/>
    <mergeCell ref="D170:D172"/>
    <mergeCell ref="A2:D2"/>
    <mergeCell ref="B185:B187"/>
    <mergeCell ref="C185:C187"/>
    <mergeCell ref="D185:D187"/>
    <mergeCell ref="D182:D184"/>
    <mergeCell ref="D179:D181"/>
    <mergeCell ref="D176:D178"/>
    <mergeCell ref="C182:C184"/>
    <mergeCell ref="C191:C193"/>
    <mergeCell ref="C179:C181"/>
    <mergeCell ref="C176:C178"/>
    <mergeCell ref="C173:C175"/>
    <mergeCell ref="C170:C172"/>
    <mergeCell ref="B170:B172"/>
    <mergeCell ref="B173:B175"/>
    <mergeCell ref="B176:B178"/>
    <mergeCell ref="B179:B181"/>
    <mergeCell ref="D206:D208"/>
    <mergeCell ref="B182:B184"/>
    <mergeCell ref="D194:D196"/>
    <mergeCell ref="C194:C196"/>
    <mergeCell ref="B194:B196"/>
    <mergeCell ref="B197:B199"/>
    <mergeCell ref="C197:C199"/>
    <mergeCell ref="D197:D199"/>
    <mergeCell ref="B188:B190"/>
    <mergeCell ref="B191:B193"/>
    <mergeCell ref="D200:D202"/>
    <mergeCell ref="C200:C202"/>
    <mergeCell ref="B200:B202"/>
    <mergeCell ref="B203:B205"/>
    <mergeCell ref="C203:C205"/>
    <mergeCell ref="D203:D205"/>
    <mergeCell ref="D212:D214"/>
    <mergeCell ref="D209:D211"/>
    <mergeCell ref="C209:C211"/>
    <mergeCell ref="C212:C214"/>
    <mergeCell ref="C215:C217"/>
    <mergeCell ref="B215:B217"/>
    <mergeCell ref="B212:B214"/>
    <mergeCell ref="B209:B211"/>
    <mergeCell ref="D218:D220"/>
    <mergeCell ref="C218:C220"/>
    <mergeCell ref="B218:B220"/>
    <mergeCell ref="D236:D238"/>
    <mergeCell ref="C236:C238"/>
    <mergeCell ref="D215:D217"/>
    <mergeCell ref="C227:C229"/>
    <mergeCell ref="C224:C226"/>
    <mergeCell ref="B242:B244"/>
    <mergeCell ref="B245:B247"/>
    <mergeCell ref="B224:B226"/>
    <mergeCell ref="B227:B229"/>
    <mergeCell ref="B230:B232"/>
    <mergeCell ref="B233:B235"/>
    <mergeCell ref="B236:B238"/>
    <mergeCell ref="C257:C259"/>
    <mergeCell ref="B248:B250"/>
    <mergeCell ref="B251:B253"/>
    <mergeCell ref="B254:B256"/>
    <mergeCell ref="D221:D223"/>
    <mergeCell ref="D224:D226"/>
    <mergeCell ref="D227:D229"/>
    <mergeCell ref="D230:D232"/>
    <mergeCell ref="D233:D235"/>
    <mergeCell ref="C221:C223"/>
    <mergeCell ref="D260:D262"/>
    <mergeCell ref="D263:D265"/>
    <mergeCell ref="D266:D268"/>
    <mergeCell ref="C266:C268"/>
    <mergeCell ref="C263:C265"/>
    <mergeCell ref="C260:C262"/>
    <mergeCell ref="B257:B259"/>
    <mergeCell ref="B260:B262"/>
    <mergeCell ref="B263:B265"/>
    <mergeCell ref="D248:D250"/>
    <mergeCell ref="D251:D253"/>
    <mergeCell ref="D239:D241"/>
    <mergeCell ref="D242:D244"/>
    <mergeCell ref="D245:D247"/>
    <mergeCell ref="C245:C247"/>
    <mergeCell ref="D257:D259"/>
    <mergeCell ref="B266:B268"/>
    <mergeCell ref="D254:D256"/>
    <mergeCell ref="C254:C256"/>
    <mergeCell ref="C251:C253"/>
    <mergeCell ref="D148:D150"/>
    <mergeCell ref="D145:D147"/>
    <mergeCell ref="C145:C147"/>
    <mergeCell ref="C148:C150"/>
    <mergeCell ref="C151:C153"/>
    <mergeCell ref="B151:B153"/>
    <mergeCell ref="B148:B150"/>
    <mergeCell ref="B145:B147"/>
    <mergeCell ref="C163:C165"/>
    <mergeCell ref="D163:D165"/>
    <mergeCell ref="D166:D168"/>
    <mergeCell ref="C166:C168"/>
    <mergeCell ref="B166:B168"/>
    <mergeCell ref="D151:D153"/>
    <mergeCell ref="D154:D156"/>
    <mergeCell ref="C154:C156"/>
    <mergeCell ref="B154:B156"/>
    <mergeCell ref="B157:B159"/>
    <mergeCell ref="C157:C159"/>
    <mergeCell ref="D157:D159"/>
    <mergeCell ref="D160:D162"/>
    <mergeCell ref="C160:C162"/>
    <mergeCell ref="B160:B162"/>
    <mergeCell ref="B163:B165"/>
    <mergeCell ref="C77:C79"/>
    <mergeCell ref="A143:D143"/>
    <mergeCell ref="A144:D144"/>
    <mergeCell ref="A169:D169"/>
    <mergeCell ref="D188:D190"/>
    <mergeCell ref="C188:C190"/>
    <mergeCell ref="D80:D82"/>
    <mergeCell ref="D83:D85"/>
    <mergeCell ref="D86:D88"/>
    <mergeCell ref="D89:D91"/>
    <mergeCell ref="D92:D94"/>
    <mergeCell ref="C92:C94"/>
    <mergeCell ref="C89:C91"/>
    <mergeCell ref="C86:C88"/>
    <mergeCell ref="C83:C85"/>
    <mergeCell ref="C80:C82"/>
    <mergeCell ref="D110:D112"/>
    <mergeCell ref="D107:D109"/>
    <mergeCell ref="D104:D106"/>
    <mergeCell ref="D101:D103"/>
    <mergeCell ref="D98:D100"/>
    <mergeCell ref="D95:D97"/>
    <mergeCell ref="C95:C97"/>
    <mergeCell ref="C98:C100"/>
    <mergeCell ref="C101:C103"/>
    <mergeCell ref="D125:D127"/>
    <mergeCell ref="C104:C106"/>
    <mergeCell ref="C107:C109"/>
    <mergeCell ref="C110:C112"/>
    <mergeCell ref="D113:D115"/>
    <mergeCell ref="C113:C115"/>
    <mergeCell ref="C116:C118"/>
    <mergeCell ref="D137:D139"/>
    <mergeCell ref="D140:D142"/>
    <mergeCell ref="D119:D121"/>
    <mergeCell ref="C119:C121"/>
    <mergeCell ref="D116:D118"/>
    <mergeCell ref="C140:C142"/>
    <mergeCell ref="C128:C130"/>
    <mergeCell ref="D122:D124"/>
    <mergeCell ref="C122:C124"/>
    <mergeCell ref="C125:C127"/>
    <mergeCell ref="B86:B88"/>
    <mergeCell ref="B83:B85"/>
    <mergeCell ref="B80:B82"/>
    <mergeCell ref="B140:B142"/>
    <mergeCell ref="D128:D130"/>
    <mergeCell ref="C131:C133"/>
    <mergeCell ref="D131:D133"/>
    <mergeCell ref="D134:D136"/>
    <mergeCell ref="C134:C136"/>
    <mergeCell ref="C137:C139"/>
    <mergeCell ref="B98:B100"/>
    <mergeCell ref="D59:D61"/>
    <mergeCell ref="D62:D64"/>
    <mergeCell ref="D65:D67"/>
    <mergeCell ref="D68:D70"/>
    <mergeCell ref="D71:D73"/>
    <mergeCell ref="D74:D76"/>
    <mergeCell ref="B95:B97"/>
    <mergeCell ref="B92:B94"/>
    <mergeCell ref="B89:B91"/>
    <mergeCell ref="B137:B139"/>
    <mergeCell ref="B128:B130"/>
    <mergeCell ref="B125:B127"/>
    <mergeCell ref="B71:B73"/>
    <mergeCell ref="B74:B76"/>
    <mergeCell ref="B122:B124"/>
    <mergeCell ref="B119:B121"/>
    <mergeCell ref="B134:B136"/>
    <mergeCell ref="B131:B133"/>
    <mergeCell ref="B107:B109"/>
    <mergeCell ref="B221:B223"/>
    <mergeCell ref="C248:C250"/>
    <mergeCell ref="C242:C244"/>
    <mergeCell ref="C239:C241"/>
    <mergeCell ref="B239:B241"/>
    <mergeCell ref="D191:D193"/>
    <mergeCell ref="C206:C208"/>
    <mergeCell ref="B206:B208"/>
    <mergeCell ref="C233:C235"/>
    <mergeCell ref="C230:C232"/>
    <mergeCell ref="D55:D57"/>
    <mergeCell ref="C49:C51"/>
    <mergeCell ref="D52:D54"/>
    <mergeCell ref="C52:C54"/>
    <mergeCell ref="B52:B54"/>
    <mergeCell ref="B116:B118"/>
    <mergeCell ref="B113:B115"/>
    <mergeCell ref="B110:B112"/>
    <mergeCell ref="B104:B106"/>
    <mergeCell ref="B101:B103"/>
    <mergeCell ref="B34:B36"/>
    <mergeCell ref="B31:B33"/>
    <mergeCell ref="B28:B30"/>
    <mergeCell ref="C40:C42"/>
    <mergeCell ref="D6:D8"/>
    <mergeCell ref="C6:C8"/>
    <mergeCell ref="B6:B8"/>
    <mergeCell ref="D40:D42"/>
    <mergeCell ref="D43:D45"/>
    <mergeCell ref="C43:C45"/>
    <mergeCell ref="B43:B45"/>
    <mergeCell ref="B40:B42"/>
    <mergeCell ref="D16:D18"/>
    <mergeCell ref="C16:C18"/>
    <mergeCell ref="D28:D30"/>
    <mergeCell ref="D31:D33"/>
    <mergeCell ref="D34:D36"/>
    <mergeCell ref="C28:C30"/>
    <mergeCell ref="B16:B18"/>
    <mergeCell ref="B19:B21"/>
    <mergeCell ref="B22:B24"/>
    <mergeCell ref="B25:B27"/>
    <mergeCell ref="D25:D27"/>
    <mergeCell ref="C25:C27"/>
    <mergeCell ref="D22:D24"/>
    <mergeCell ref="C22:C24"/>
    <mergeCell ref="D19:D21"/>
    <mergeCell ref="C19:C21"/>
    <mergeCell ref="B37:B39"/>
    <mergeCell ref="D37:D39"/>
    <mergeCell ref="C37:C39"/>
    <mergeCell ref="C34:C36"/>
    <mergeCell ref="C31:C33"/>
    <mergeCell ref="C46:C48"/>
    <mergeCell ref="D49:D51"/>
    <mergeCell ref="C62:C64"/>
    <mergeCell ref="C59:C61"/>
    <mergeCell ref="B62:B64"/>
    <mergeCell ref="B59:B61"/>
    <mergeCell ref="B49:B51"/>
    <mergeCell ref="B46:B48"/>
    <mergeCell ref="B55:B57"/>
    <mergeCell ref="C55:C57"/>
    <mergeCell ref="B12:B14"/>
    <mergeCell ref="C12:C14"/>
    <mergeCell ref="D12:D14"/>
    <mergeCell ref="A15:D15"/>
    <mergeCell ref="A58:D58"/>
    <mergeCell ref="C74:C76"/>
    <mergeCell ref="C71:C73"/>
    <mergeCell ref="C68:C70"/>
    <mergeCell ref="C65:C67"/>
    <mergeCell ref="D46:D48"/>
    <mergeCell ref="A1:D1"/>
    <mergeCell ref="A5:D5"/>
    <mergeCell ref="A4:D4"/>
    <mergeCell ref="B68:B70"/>
    <mergeCell ref="B65:B67"/>
    <mergeCell ref="B77:B79"/>
    <mergeCell ref="D77:D79"/>
    <mergeCell ref="B9:B11"/>
    <mergeCell ref="C9:C11"/>
    <mergeCell ref="D9:D11"/>
  </mergeCells>
  <printOptions/>
  <pageMargins left="0.2755905511811024" right="0.2755905511811024" top="0.3937007874015748" bottom="0.3937007874015748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130" zoomScaleNormal="130" zoomScalePageLayoutView="0" workbookViewId="0" topLeftCell="A70">
      <selection activeCell="C6" sqref="C6:C8"/>
    </sheetView>
  </sheetViews>
  <sheetFormatPr defaultColWidth="0" defaultRowHeight="15" zeroHeight="1"/>
  <cols>
    <col min="1" max="1" width="71.7109375" style="3" bestFit="1" customWidth="1"/>
    <col min="2" max="2" width="8.8515625" style="3" customWidth="1"/>
    <col min="3" max="6" width="13.7109375" style="3" customWidth="1"/>
    <col min="7" max="7" width="2.28125" style="3" customWidth="1"/>
    <col min="8" max="16384" width="0" style="3" hidden="1" customWidth="1"/>
  </cols>
  <sheetData>
    <row r="1" spans="1:6" ht="11.25">
      <c r="A1" s="130" t="s">
        <v>95</v>
      </c>
      <c r="B1" s="131"/>
      <c r="C1" s="131"/>
      <c r="D1" s="131"/>
      <c r="E1" s="131"/>
      <c r="F1" s="132"/>
    </row>
    <row r="2" spans="1:6" ht="11.25">
      <c r="A2" s="150" t="s">
        <v>383</v>
      </c>
      <c r="B2" s="151"/>
      <c r="C2" s="151"/>
      <c r="D2" s="151"/>
      <c r="E2" s="151"/>
      <c r="F2" s="152"/>
    </row>
    <row r="3" spans="1:6" ht="12" thickBot="1">
      <c r="A3" s="153" t="s">
        <v>384</v>
      </c>
      <c r="B3" s="154"/>
      <c r="C3" s="154"/>
      <c r="D3" s="154"/>
      <c r="E3" s="154"/>
      <c r="F3" s="155"/>
    </row>
    <row r="4" spans="1:6" ht="32.25" customHeight="1">
      <c r="A4" s="133" t="s">
        <v>325</v>
      </c>
      <c r="B4" s="135" t="s">
        <v>328</v>
      </c>
      <c r="C4" s="135" t="s">
        <v>387</v>
      </c>
      <c r="D4" s="135"/>
      <c r="E4" s="135" t="s">
        <v>388</v>
      </c>
      <c r="F4" s="137"/>
    </row>
    <row r="5" spans="1:6" ht="43.5" customHeight="1" thickBot="1">
      <c r="A5" s="134"/>
      <c r="B5" s="136"/>
      <c r="C5" s="30" t="s">
        <v>385</v>
      </c>
      <c r="D5" s="30" t="s">
        <v>386</v>
      </c>
      <c r="E5" s="30" t="s">
        <v>385</v>
      </c>
      <c r="F5" s="31" t="s">
        <v>386</v>
      </c>
    </row>
    <row r="6" spans="1:6" ht="11.25">
      <c r="A6" s="10" t="s">
        <v>96</v>
      </c>
      <c r="B6" s="70" t="s">
        <v>81</v>
      </c>
      <c r="C6" s="75">
        <v>11180139</v>
      </c>
      <c r="D6" s="141" t="s">
        <v>97</v>
      </c>
      <c r="E6" s="75">
        <v>21120503</v>
      </c>
      <c r="F6" s="138" t="s">
        <v>97</v>
      </c>
    </row>
    <row r="7" spans="1:6" ht="11.25">
      <c r="A7" s="11" t="s">
        <v>329</v>
      </c>
      <c r="B7" s="71"/>
      <c r="C7" s="76"/>
      <c r="D7" s="142"/>
      <c r="E7" s="76"/>
      <c r="F7" s="139"/>
    </row>
    <row r="8" spans="1:6" ht="12" thickBot="1">
      <c r="A8" s="20" t="s">
        <v>338</v>
      </c>
      <c r="B8" s="72"/>
      <c r="C8" s="89"/>
      <c r="D8" s="143"/>
      <c r="E8" s="89"/>
      <c r="F8" s="140"/>
    </row>
    <row r="9" spans="1:6" ht="11.25">
      <c r="A9" s="10" t="s">
        <v>98</v>
      </c>
      <c r="B9" s="70" t="s">
        <v>84</v>
      </c>
      <c r="C9" s="141" t="s">
        <v>99</v>
      </c>
      <c r="D9" s="75">
        <v>2635777</v>
      </c>
      <c r="E9" s="141" t="s">
        <v>99</v>
      </c>
      <c r="F9" s="73">
        <v>3671813</v>
      </c>
    </row>
    <row r="10" spans="1:6" ht="11.25">
      <c r="A10" s="28" t="s">
        <v>330</v>
      </c>
      <c r="B10" s="71"/>
      <c r="C10" s="142"/>
      <c r="D10" s="76"/>
      <c r="E10" s="142"/>
      <c r="F10" s="74"/>
    </row>
    <row r="11" spans="1:6" ht="12" thickBot="1">
      <c r="A11" s="20" t="s">
        <v>339</v>
      </c>
      <c r="B11" s="72"/>
      <c r="C11" s="143"/>
      <c r="D11" s="89"/>
      <c r="E11" s="143"/>
      <c r="F11" s="90"/>
    </row>
    <row r="12" spans="1:6" ht="11.25">
      <c r="A12" s="22" t="s">
        <v>100</v>
      </c>
      <c r="B12" s="94" t="s">
        <v>87</v>
      </c>
      <c r="C12" s="91">
        <f>C6-D9</f>
        <v>8544362</v>
      </c>
      <c r="D12" s="91">
        <v>0</v>
      </c>
      <c r="E12" s="91">
        <f>E6-F9</f>
        <v>17448690</v>
      </c>
      <c r="F12" s="97">
        <v>0</v>
      </c>
    </row>
    <row r="13" spans="1:6" ht="11.25" customHeight="1">
      <c r="A13" s="29" t="s">
        <v>331</v>
      </c>
      <c r="B13" s="95"/>
      <c r="C13" s="92"/>
      <c r="D13" s="92"/>
      <c r="E13" s="92"/>
      <c r="F13" s="98"/>
    </row>
    <row r="14" spans="1:6" ht="12" thickBot="1">
      <c r="A14" s="24" t="s">
        <v>340</v>
      </c>
      <c r="B14" s="96"/>
      <c r="C14" s="93"/>
      <c r="D14" s="93"/>
      <c r="E14" s="93"/>
      <c r="F14" s="99"/>
    </row>
    <row r="15" spans="1:6" ht="11.25">
      <c r="A15" s="22" t="s">
        <v>101</v>
      </c>
      <c r="B15" s="94" t="s">
        <v>88</v>
      </c>
      <c r="C15" s="91">
        <v>0</v>
      </c>
      <c r="D15" s="144">
        <f>D18+D21+D24+D27</f>
        <v>6613209</v>
      </c>
      <c r="E15" s="91">
        <v>0</v>
      </c>
      <c r="F15" s="147">
        <f>F18+F21+F24+F27</f>
        <v>11586687</v>
      </c>
    </row>
    <row r="16" spans="1:6" ht="11.25">
      <c r="A16" s="29" t="s">
        <v>332</v>
      </c>
      <c r="B16" s="95"/>
      <c r="C16" s="92"/>
      <c r="D16" s="145"/>
      <c r="E16" s="92"/>
      <c r="F16" s="148"/>
    </row>
    <row r="17" spans="1:6" ht="12" thickBot="1">
      <c r="A17" s="24" t="s">
        <v>341</v>
      </c>
      <c r="B17" s="96"/>
      <c r="C17" s="93"/>
      <c r="D17" s="146"/>
      <c r="E17" s="93"/>
      <c r="F17" s="149"/>
    </row>
    <row r="18" spans="1:6" ht="11.25">
      <c r="A18" s="10" t="s">
        <v>102</v>
      </c>
      <c r="B18" s="70" t="s">
        <v>89</v>
      </c>
      <c r="C18" s="141" t="s">
        <v>97</v>
      </c>
      <c r="D18" s="75">
        <v>32400</v>
      </c>
      <c r="E18" s="141" t="s">
        <v>97</v>
      </c>
      <c r="F18" s="73">
        <v>171594</v>
      </c>
    </row>
    <row r="19" spans="1:6" ht="11.25">
      <c r="A19" s="28" t="s">
        <v>333</v>
      </c>
      <c r="B19" s="71"/>
      <c r="C19" s="142"/>
      <c r="D19" s="76"/>
      <c r="E19" s="142"/>
      <c r="F19" s="74"/>
    </row>
    <row r="20" spans="1:6" ht="12" thickBot="1">
      <c r="A20" s="17" t="s">
        <v>342</v>
      </c>
      <c r="B20" s="72"/>
      <c r="C20" s="143"/>
      <c r="D20" s="89"/>
      <c r="E20" s="143"/>
      <c r="F20" s="90"/>
    </row>
    <row r="21" spans="1:6" ht="11.25">
      <c r="A21" s="10" t="s">
        <v>103</v>
      </c>
      <c r="B21" s="70" t="s">
        <v>90</v>
      </c>
      <c r="C21" s="141" t="s">
        <v>97</v>
      </c>
      <c r="D21" s="75">
        <v>1013128</v>
      </c>
      <c r="E21" s="141" t="s">
        <v>97</v>
      </c>
      <c r="F21" s="73">
        <v>1630709</v>
      </c>
    </row>
    <row r="22" spans="1:6" ht="11.25">
      <c r="A22" s="28" t="s">
        <v>334</v>
      </c>
      <c r="B22" s="71"/>
      <c r="C22" s="142"/>
      <c r="D22" s="76"/>
      <c r="E22" s="142"/>
      <c r="F22" s="74"/>
    </row>
    <row r="23" spans="1:6" ht="12" thickBot="1">
      <c r="A23" s="17" t="s">
        <v>343</v>
      </c>
      <c r="B23" s="72"/>
      <c r="C23" s="143"/>
      <c r="D23" s="89"/>
      <c r="E23" s="143"/>
      <c r="F23" s="90"/>
    </row>
    <row r="24" spans="1:6" ht="11.25">
      <c r="A24" s="10" t="s">
        <v>104</v>
      </c>
      <c r="B24" s="70" t="s">
        <v>91</v>
      </c>
      <c r="C24" s="141" t="s">
        <v>97</v>
      </c>
      <c r="D24" s="75">
        <v>5567681</v>
      </c>
      <c r="E24" s="141" t="s">
        <v>97</v>
      </c>
      <c r="F24" s="73">
        <v>9784384</v>
      </c>
    </row>
    <row r="25" spans="1:6" ht="11.25">
      <c r="A25" s="28" t="s">
        <v>335</v>
      </c>
      <c r="B25" s="71"/>
      <c r="C25" s="142"/>
      <c r="D25" s="76"/>
      <c r="E25" s="142"/>
      <c r="F25" s="74"/>
    </row>
    <row r="26" spans="1:6" ht="12" thickBot="1">
      <c r="A26" s="17" t="s">
        <v>344</v>
      </c>
      <c r="B26" s="72"/>
      <c r="C26" s="143"/>
      <c r="D26" s="89"/>
      <c r="E26" s="143"/>
      <c r="F26" s="90"/>
    </row>
    <row r="27" spans="1:6" ht="11.25">
      <c r="A27" s="10" t="s">
        <v>105</v>
      </c>
      <c r="B27" s="70" t="s">
        <v>92</v>
      </c>
      <c r="C27" s="141" t="s">
        <v>97</v>
      </c>
      <c r="D27" s="75">
        <v>0</v>
      </c>
      <c r="E27" s="141" t="s">
        <v>97</v>
      </c>
      <c r="F27" s="73">
        <v>0</v>
      </c>
    </row>
    <row r="28" spans="1:6" ht="11.25">
      <c r="A28" s="28" t="s">
        <v>336</v>
      </c>
      <c r="B28" s="71"/>
      <c r="C28" s="142"/>
      <c r="D28" s="76"/>
      <c r="E28" s="142"/>
      <c r="F28" s="74"/>
    </row>
    <row r="29" spans="1:6" ht="12" thickBot="1">
      <c r="A29" s="17" t="s">
        <v>345</v>
      </c>
      <c r="B29" s="72"/>
      <c r="C29" s="143"/>
      <c r="D29" s="89"/>
      <c r="E29" s="143"/>
      <c r="F29" s="90"/>
    </row>
    <row r="30" spans="1:6" ht="11.25">
      <c r="A30" s="14" t="s">
        <v>106</v>
      </c>
      <c r="B30" s="71" t="s">
        <v>93</v>
      </c>
      <c r="C30" s="76">
        <v>136040</v>
      </c>
      <c r="D30" s="142" t="s">
        <v>97</v>
      </c>
      <c r="E30" s="76">
        <v>194686</v>
      </c>
      <c r="F30" s="139" t="s">
        <v>97</v>
      </c>
    </row>
    <row r="31" spans="1:6" ht="11.25">
      <c r="A31" s="28" t="s">
        <v>337</v>
      </c>
      <c r="B31" s="71"/>
      <c r="C31" s="76"/>
      <c r="D31" s="142"/>
      <c r="E31" s="76"/>
      <c r="F31" s="139"/>
    </row>
    <row r="32" spans="1:6" ht="12" thickBot="1">
      <c r="A32" s="18" t="s">
        <v>346</v>
      </c>
      <c r="B32" s="71"/>
      <c r="C32" s="76"/>
      <c r="D32" s="142"/>
      <c r="E32" s="76"/>
      <c r="F32" s="139"/>
    </row>
    <row r="33" spans="1:6" ht="11.25">
      <c r="A33" s="22" t="s">
        <v>107</v>
      </c>
      <c r="B33" s="94">
        <v>100</v>
      </c>
      <c r="C33" s="91">
        <f>C12+C30-D15</f>
        <v>2067193</v>
      </c>
      <c r="D33" s="91">
        <v>0</v>
      </c>
      <c r="E33" s="91">
        <f>E12+E30-F15</f>
        <v>6056689</v>
      </c>
      <c r="F33" s="97">
        <v>0</v>
      </c>
    </row>
    <row r="34" spans="1:6" ht="11.25">
      <c r="A34" s="29" t="s">
        <v>365</v>
      </c>
      <c r="B34" s="95"/>
      <c r="C34" s="92"/>
      <c r="D34" s="92"/>
      <c r="E34" s="92"/>
      <c r="F34" s="98"/>
    </row>
    <row r="35" spans="1:6" ht="12" thickBot="1">
      <c r="A35" s="24" t="s">
        <v>347</v>
      </c>
      <c r="B35" s="96"/>
      <c r="C35" s="93"/>
      <c r="D35" s="93"/>
      <c r="E35" s="93"/>
      <c r="F35" s="99"/>
    </row>
    <row r="36" spans="1:6" ht="11.25">
      <c r="A36" s="22" t="s">
        <v>108</v>
      </c>
      <c r="B36" s="94">
        <v>110</v>
      </c>
      <c r="C36" s="91">
        <f>C39+C42+C45+C48+C51</f>
        <v>7724799</v>
      </c>
      <c r="D36" s="91">
        <v>0</v>
      </c>
      <c r="E36" s="91">
        <f>E39+E42+E45+E48+E51</f>
        <v>1579830</v>
      </c>
      <c r="F36" s="97">
        <v>0</v>
      </c>
    </row>
    <row r="37" spans="1:6" ht="11.25">
      <c r="A37" s="29" t="s">
        <v>366</v>
      </c>
      <c r="B37" s="95"/>
      <c r="C37" s="92"/>
      <c r="D37" s="92"/>
      <c r="E37" s="92"/>
      <c r="F37" s="98"/>
    </row>
    <row r="38" spans="1:6" ht="12" thickBot="1">
      <c r="A38" s="24" t="s">
        <v>348</v>
      </c>
      <c r="B38" s="96"/>
      <c r="C38" s="93"/>
      <c r="D38" s="93"/>
      <c r="E38" s="93"/>
      <c r="F38" s="99"/>
    </row>
    <row r="39" spans="1:6" ht="11.25">
      <c r="A39" s="10" t="s">
        <v>109</v>
      </c>
      <c r="B39" s="70">
        <v>120</v>
      </c>
      <c r="C39" s="75">
        <v>0</v>
      </c>
      <c r="D39" s="141" t="s">
        <v>97</v>
      </c>
      <c r="E39" s="75">
        <v>0</v>
      </c>
      <c r="F39" s="138" t="s">
        <v>97</v>
      </c>
    </row>
    <row r="40" spans="1:6" ht="11.25">
      <c r="A40" s="28" t="s">
        <v>367</v>
      </c>
      <c r="B40" s="71"/>
      <c r="C40" s="76"/>
      <c r="D40" s="142"/>
      <c r="E40" s="76"/>
      <c r="F40" s="139"/>
    </row>
    <row r="41" spans="1:6" ht="12" thickBot="1">
      <c r="A41" s="17" t="s">
        <v>349</v>
      </c>
      <c r="B41" s="72"/>
      <c r="C41" s="89"/>
      <c r="D41" s="143"/>
      <c r="E41" s="89"/>
      <c r="F41" s="140"/>
    </row>
    <row r="42" spans="1:6" ht="11.25">
      <c r="A42" s="10" t="s">
        <v>110</v>
      </c>
      <c r="B42" s="70">
        <v>130</v>
      </c>
      <c r="C42" s="75">
        <v>314396</v>
      </c>
      <c r="D42" s="141" t="s">
        <v>97</v>
      </c>
      <c r="E42" s="75">
        <v>690325</v>
      </c>
      <c r="F42" s="138" t="s">
        <v>97</v>
      </c>
    </row>
    <row r="43" spans="1:6" ht="11.25">
      <c r="A43" s="28" t="s">
        <v>368</v>
      </c>
      <c r="B43" s="71"/>
      <c r="C43" s="76"/>
      <c r="D43" s="142"/>
      <c r="E43" s="76"/>
      <c r="F43" s="139"/>
    </row>
    <row r="44" spans="1:6" ht="12" thickBot="1">
      <c r="A44" s="17" t="s">
        <v>350</v>
      </c>
      <c r="B44" s="72"/>
      <c r="C44" s="89"/>
      <c r="D44" s="143"/>
      <c r="E44" s="89"/>
      <c r="F44" s="140"/>
    </row>
    <row r="45" spans="1:6" ht="11.25">
      <c r="A45" s="10" t="s">
        <v>111</v>
      </c>
      <c r="B45" s="70">
        <v>140</v>
      </c>
      <c r="C45" s="75">
        <v>0</v>
      </c>
      <c r="D45" s="141" t="s">
        <v>97</v>
      </c>
      <c r="E45" s="75">
        <v>0</v>
      </c>
      <c r="F45" s="138" t="s">
        <v>97</v>
      </c>
    </row>
    <row r="46" spans="1:6" ht="11.25">
      <c r="A46" s="28" t="s">
        <v>369</v>
      </c>
      <c r="B46" s="71"/>
      <c r="C46" s="76"/>
      <c r="D46" s="142"/>
      <c r="E46" s="76"/>
      <c r="F46" s="139"/>
    </row>
    <row r="47" spans="1:6" ht="12" thickBot="1">
      <c r="A47" s="17" t="s">
        <v>351</v>
      </c>
      <c r="B47" s="72"/>
      <c r="C47" s="89"/>
      <c r="D47" s="143"/>
      <c r="E47" s="89"/>
      <c r="F47" s="140"/>
    </row>
    <row r="48" spans="1:6" ht="11.25">
      <c r="A48" s="10" t="s">
        <v>112</v>
      </c>
      <c r="B48" s="70">
        <v>150</v>
      </c>
      <c r="C48" s="75">
        <v>7410403</v>
      </c>
      <c r="D48" s="141" t="s">
        <v>97</v>
      </c>
      <c r="E48" s="75">
        <v>889505</v>
      </c>
      <c r="F48" s="138" t="s">
        <v>97</v>
      </c>
    </row>
    <row r="49" spans="1:6" ht="11.25">
      <c r="A49" s="28" t="s">
        <v>370</v>
      </c>
      <c r="B49" s="71"/>
      <c r="C49" s="76"/>
      <c r="D49" s="142"/>
      <c r="E49" s="76"/>
      <c r="F49" s="139"/>
    </row>
    <row r="50" spans="1:6" ht="12" thickBot="1">
      <c r="A50" s="17" t="s">
        <v>352</v>
      </c>
      <c r="B50" s="72"/>
      <c r="C50" s="89"/>
      <c r="D50" s="143"/>
      <c r="E50" s="89"/>
      <c r="F50" s="140"/>
    </row>
    <row r="51" spans="1:6" ht="11.25">
      <c r="A51" s="10" t="s">
        <v>113</v>
      </c>
      <c r="B51" s="70">
        <v>160</v>
      </c>
      <c r="C51" s="75">
        <v>0</v>
      </c>
      <c r="D51" s="141" t="s">
        <v>97</v>
      </c>
      <c r="E51" s="75">
        <v>0</v>
      </c>
      <c r="F51" s="138" t="s">
        <v>97</v>
      </c>
    </row>
    <row r="52" spans="1:6" ht="11.25">
      <c r="A52" s="28" t="s">
        <v>371</v>
      </c>
      <c r="B52" s="71"/>
      <c r="C52" s="76"/>
      <c r="D52" s="142"/>
      <c r="E52" s="76"/>
      <c r="F52" s="139"/>
    </row>
    <row r="53" spans="1:6" ht="12" thickBot="1">
      <c r="A53" s="18" t="s">
        <v>353</v>
      </c>
      <c r="B53" s="71"/>
      <c r="C53" s="76"/>
      <c r="D53" s="142"/>
      <c r="E53" s="76"/>
      <c r="F53" s="139"/>
    </row>
    <row r="54" spans="1:6" ht="11.25">
      <c r="A54" s="22" t="s">
        <v>114</v>
      </c>
      <c r="B54" s="94">
        <v>170</v>
      </c>
      <c r="C54" s="91">
        <v>0</v>
      </c>
      <c r="D54" s="91">
        <f>D57+D60+D63+D66</f>
        <v>7296765</v>
      </c>
      <c r="E54" s="91">
        <v>0</v>
      </c>
      <c r="F54" s="97">
        <f>F57+F60+F63+F66</f>
        <v>837059</v>
      </c>
    </row>
    <row r="55" spans="1:6" ht="11.25">
      <c r="A55" s="29" t="s">
        <v>372</v>
      </c>
      <c r="B55" s="95"/>
      <c r="C55" s="92"/>
      <c r="D55" s="92"/>
      <c r="E55" s="92"/>
      <c r="F55" s="98"/>
    </row>
    <row r="56" spans="1:6" ht="12" thickBot="1">
      <c r="A56" s="24" t="s">
        <v>354</v>
      </c>
      <c r="B56" s="96"/>
      <c r="C56" s="93"/>
      <c r="D56" s="93"/>
      <c r="E56" s="93"/>
      <c r="F56" s="99"/>
    </row>
    <row r="57" spans="1:6" ht="11.25">
      <c r="A57" s="10" t="s">
        <v>115</v>
      </c>
      <c r="B57" s="70">
        <v>180</v>
      </c>
      <c r="C57" s="141" t="s">
        <v>97</v>
      </c>
      <c r="D57" s="75">
        <v>0</v>
      </c>
      <c r="E57" s="141" t="s">
        <v>97</v>
      </c>
      <c r="F57" s="73">
        <v>0</v>
      </c>
    </row>
    <row r="58" spans="1:6" ht="11.25">
      <c r="A58" s="28" t="s">
        <v>373</v>
      </c>
      <c r="B58" s="71"/>
      <c r="C58" s="142"/>
      <c r="D58" s="76"/>
      <c r="E58" s="142"/>
      <c r="F58" s="74"/>
    </row>
    <row r="59" spans="1:6" ht="12" thickBot="1">
      <c r="A59" s="17" t="s">
        <v>355</v>
      </c>
      <c r="B59" s="72"/>
      <c r="C59" s="143"/>
      <c r="D59" s="89"/>
      <c r="E59" s="143"/>
      <c r="F59" s="90"/>
    </row>
    <row r="60" spans="1:6" ht="11.25">
      <c r="A60" s="10" t="s">
        <v>116</v>
      </c>
      <c r="B60" s="70">
        <v>190</v>
      </c>
      <c r="C60" s="141" t="s">
        <v>97</v>
      </c>
      <c r="D60" s="75">
        <v>0</v>
      </c>
      <c r="E60" s="141" t="s">
        <v>97</v>
      </c>
      <c r="F60" s="73">
        <v>0</v>
      </c>
    </row>
    <row r="61" spans="1:6" ht="11.25">
      <c r="A61" s="28" t="s">
        <v>374</v>
      </c>
      <c r="B61" s="71"/>
      <c r="C61" s="142"/>
      <c r="D61" s="76"/>
      <c r="E61" s="142"/>
      <c r="F61" s="74"/>
    </row>
    <row r="62" spans="1:6" ht="12" thickBot="1">
      <c r="A62" s="17" t="s">
        <v>356</v>
      </c>
      <c r="B62" s="72"/>
      <c r="C62" s="143"/>
      <c r="D62" s="89"/>
      <c r="E62" s="143"/>
      <c r="F62" s="90"/>
    </row>
    <row r="63" spans="1:6" ht="11.25">
      <c r="A63" s="10" t="s">
        <v>117</v>
      </c>
      <c r="B63" s="70">
        <v>200</v>
      </c>
      <c r="C63" s="141" t="s">
        <v>97</v>
      </c>
      <c r="D63" s="75">
        <v>7296765</v>
      </c>
      <c r="E63" s="141" t="s">
        <v>97</v>
      </c>
      <c r="F63" s="73">
        <v>837059</v>
      </c>
    </row>
    <row r="64" spans="1:6" ht="11.25">
      <c r="A64" s="28" t="s">
        <v>375</v>
      </c>
      <c r="B64" s="71"/>
      <c r="C64" s="142"/>
      <c r="D64" s="76"/>
      <c r="E64" s="142"/>
      <c r="F64" s="74"/>
    </row>
    <row r="65" spans="1:6" ht="12" thickBot="1">
      <c r="A65" s="17" t="s">
        <v>357</v>
      </c>
      <c r="B65" s="72"/>
      <c r="C65" s="143"/>
      <c r="D65" s="89"/>
      <c r="E65" s="143"/>
      <c r="F65" s="90"/>
    </row>
    <row r="66" spans="1:6" ht="11.25">
      <c r="A66" s="10" t="s">
        <v>118</v>
      </c>
      <c r="B66" s="70">
        <v>210</v>
      </c>
      <c r="C66" s="141" t="s">
        <v>97</v>
      </c>
      <c r="D66" s="75">
        <v>0</v>
      </c>
      <c r="E66" s="141" t="s">
        <v>97</v>
      </c>
      <c r="F66" s="73">
        <v>0</v>
      </c>
    </row>
    <row r="67" spans="1:6" ht="11.25">
      <c r="A67" s="28" t="s">
        <v>376</v>
      </c>
      <c r="B67" s="71"/>
      <c r="C67" s="142"/>
      <c r="D67" s="76"/>
      <c r="E67" s="142"/>
      <c r="F67" s="74"/>
    </row>
    <row r="68" spans="1:6" ht="12" thickBot="1">
      <c r="A68" s="18" t="s">
        <v>358</v>
      </c>
      <c r="B68" s="71"/>
      <c r="C68" s="142"/>
      <c r="D68" s="76"/>
      <c r="E68" s="142"/>
      <c r="F68" s="74"/>
    </row>
    <row r="69" spans="1:6" ht="11.25">
      <c r="A69" s="22" t="s">
        <v>119</v>
      </c>
      <c r="B69" s="77">
        <v>220</v>
      </c>
      <c r="C69" s="106">
        <f>C33+C36-D54-D33</f>
        <v>2495227</v>
      </c>
      <c r="D69" s="106">
        <v>0</v>
      </c>
      <c r="E69" s="106">
        <f>E33+E36-F54</f>
        <v>6799460</v>
      </c>
      <c r="F69" s="109">
        <v>0</v>
      </c>
    </row>
    <row r="70" spans="1:6" ht="11.25">
      <c r="A70" s="29" t="s">
        <v>377</v>
      </c>
      <c r="B70" s="78"/>
      <c r="C70" s="107"/>
      <c r="D70" s="107"/>
      <c r="E70" s="107"/>
      <c r="F70" s="110"/>
    </row>
    <row r="71" spans="1:6" ht="12" thickBot="1">
      <c r="A71" s="24" t="s">
        <v>359</v>
      </c>
      <c r="B71" s="79"/>
      <c r="C71" s="108"/>
      <c r="D71" s="108"/>
      <c r="E71" s="108"/>
      <c r="F71" s="111"/>
    </row>
    <row r="72" spans="1:6" ht="11.25">
      <c r="A72" s="10" t="s">
        <v>120</v>
      </c>
      <c r="B72" s="112">
        <v>230</v>
      </c>
      <c r="C72" s="118">
        <v>0</v>
      </c>
      <c r="D72" s="118">
        <v>0</v>
      </c>
      <c r="E72" s="118">
        <v>0</v>
      </c>
      <c r="F72" s="115">
        <v>0</v>
      </c>
    </row>
    <row r="73" spans="1:6" ht="11.25">
      <c r="A73" s="28" t="s">
        <v>378</v>
      </c>
      <c r="B73" s="113"/>
      <c r="C73" s="119"/>
      <c r="D73" s="119"/>
      <c r="E73" s="119"/>
      <c r="F73" s="116"/>
    </row>
    <row r="74" spans="1:6" ht="12" thickBot="1">
      <c r="A74" s="17" t="s">
        <v>360</v>
      </c>
      <c r="B74" s="114"/>
      <c r="C74" s="120"/>
      <c r="D74" s="120"/>
      <c r="E74" s="120"/>
      <c r="F74" s="117"/>
    </row>
    <row r="75" spans="1:6" ht="11.25">
      <c r="A75" s="22" t="s">
        <v>121</v>
      </c>
      <c r="B75" s="77">
        <v>240</v>
      </c>
      <c r="C75" s="106">
        <f>C69-C72</f>
        <v>2495227</v>
      </c>
      <c r="D75" s="106">
        <v>0</v>
      </c>
      <c r="E75" s="106">
        <f>E69-E72</f>
        <v>6799460</v>
      </c>
      <c r="F75" s="109">
        <v>0</v>
      </c>
    </row>
    <row r="76" spans="1:6" ht="11.25">
      <c r="A76" s="29" t="s">
        <v>379</v>
      </c>
      <c r="B76" s="78"/>
      <c r="C76" s="107"/>
      <c r="D76" s="107"/>
      <c r="E76" s="107"/>
      <c r="F76" s="110"/>
    </row>
    <row r="77" spans="1:6" ht="12" thickBot="1">
      <c r="A77" s="24" t="s">
        <v>361</v>
      </c>
      <c r="B77" s="79"/>
      <c r="C77" s="108"/>
      <c r="D77" s="108"/>
      <c r="E77" s="108"/>
      <c r="F77" s="111"/>
    </row>
    <row r="78" spans="1:6" ht="11.25">
      <c r="A78" s="10" t="s">
        <v>122</v>
      </c>
      <c r="B78" s="112">
        <v>250</v>
      </c>
      <c r="C78" s="156" t="s">
        <v>97</v>
      </c>
      <c r="D78" s="118">
        <v>334320</v>
      </c>
      <c r="E78" s="156" t="s">
        <v>97</v>
      </c>
      <c r="F78" s="115">
        <v>0</v>
      </c>
    </row>
    <row r="79" spans="1:6" ht="11.25">
      <c r="A79" s="28" t="s">
        <v>380</v>
      </c>
      <c r="B79" s="113"/>
      <c r="C79" s="157"/>
      <c r="D79" s="119"/>
      <c r="E79" s="157"/>
      <c r="F79" s="116"/>
    </row>
    <row r="80" spans="1:6" ht="12" thickBot="1">
      <c r="A80" s="17" t="s">
        <v>362</v>
      </c>
      <c r="B80" s="114"/>
      <c r="C80" s="158"/>
      <c r="D80" s="120"/>
      <c r="E80" s="158"/>
      <c r="F80" s="117"/>
    </row>
    <row r="81" spans="1:6" ht="11.25">
      <c r="A81" s="10" t="s">
        <v>123</v>
      </c>
      <c r="B81" s="112">
        <v>260</v>
      </c>
      <c r="C81" s="156" t="s">
        <v>97</v>
      </c>
      <c r="D81" s="118">
        <v>172873</v>
      </c>
      <c r="E81" s="156" t="s">
        <v>97</v>
      </c>
      <c r="F81" s="115">
        <v>1375530</v>
      </c>
    </row>
    <row r="82" spans="1:6" ht="11.25">
      <c r="A82" s="28" t="s">
        <v>381</v>
      </c>
      <c r="B82" s="113"/>
      <c r="C82" s="157"/>
      <c r="D82" s="119"/>
      <c r="E82" s="157"/>
      <c r="F82" s="116"/>
    </row>
    <row r="83" spans="1:6" ht="12" thickBot="1">
      <c r="A83" s="17" t="s">
        <v>363</v>
      </c>
      <c r="B83" s="114"/>
      <c r="C83" s="158"/>
      <c r="D83" s="120"/>
      <c r="E83" s="158"/>
      <c r="F83" s="117"/>
    </row>
    <row r="84" spans="1:6" ht="11.25">
      <c r="A84" s="22" t="s">
        <v>124</v>
      </c>
      <c r="B84" s="77">
        <v>270</v>
      </c>
      <c r="C84" s="106">
        <f>C75-D78-D81</f>
        <v>1988034</v>
      </c>
      <c r="D84" s="106">
        <v>0</v>
      </c>
      <c r="E84" s="106">
        <f>E75-F78-F81</f>
        <v>5423930</v>
      </c>
      <c r="F84" s="109">
        <v>0</v>
      </c>
    </row>
    <row r="85" spans="1:6" ht="11.25">
      <c r="A85" s="29" t="s">
        <v>382</v>
      </c>
      <c r="B85" s="78"/>
      <c r="C85" s="107"/>
      <c r="D85" s="107"/>
      <c r="E85" s="107"/>
      <c r="F85" s="110"/>
    </row>
    <row r="86" spans="1:6" ht="12" thickBot="1">
      <c r="A86" s="24" t="s">
        <v>364</v>
      </c>
      <c r="B86" s="79"/>
      <c r="C86" s="108"/>
      <c r="D86" s="108"/>
      <c r="E86" s="108"/>
      <c r="F86" s="111"/>
    </row>
    <row r="87" ht="11.25"/>
  </sheetData>
  <sheetProtection/>
  <mergeCells count="142">
    <mergeCell ref="C69:C71"/>
    <mergeCell ref="D69:D71"/>
    <mergeCell ref="E69:E71"/>
    <mergeCell ref="E57:E59"/>
    <mergeCell ref="D57:D59"/>
    <mergeCell ref="D54:D56"/>
    <mergeCell ref="F66:F68"/>
    <mergeCell ref="E66:E68"/>
    <mergeCell ref="D66:D68"/>
    <mergeCell ref="B54:B56"/>
    <mergeCell ref="E60:E62"/>
    <mergeCell ref="F60:F62"/>
    <mergeCell ref="F63:F65"/>
    <mergeCell ref="E63:E65"/>
    <mergeCell ref="D63:D65"/>
    <mergeCell ref="D60:D62"/>
    <mergeCell ref="E54:E56"/>
    <mergeCell ref="F54:F56"/>
    <mergeCell ref="F57:F59"/>
    <mergeCell ref="F51:F53"/>
    <mergeCell ref="E51:E53"/>
    <mergeCell ref="D51:D53"/>
    <mergeCell ref="C51:C53"/>
    <mergeCell ref="C48:C50"/>
    <mergeCell ref="C45:C47"/>
    <mergeCell ref="F45:F47"/>
    <mergeCell ref="E45:E47"/>
    <mergeCell ref="D45:D47"/>
    <mergeCell ref="D48:D50"/>
    <mergeCell ref="E48:E50"/>
    <mergeCell ref="F48:F50"/>
    <mergeCell ref="F33:F35"/>
    <mergeCell ref="E33:E35"/>
    <mergeCell ref="D33:D35"/>
    <mergeCell ref="C33:C35"/>
    <mergeCell ref="B33:B35"/>
    <mergeCell ref="D42:D44"/>
    <mergeCell ref="E42:E44"/>
    <mergeCell ref="F42:F44"/>
    <mergeCell ref="C42:C44"/>
    <mergeCell ref="B42:B44"/>
    <mergeCell ref="F39:F41"/>
    <mergeCell ref="E39:E41"/>
    <mergeCell ref="D39:D41"/>
    <mergeCell ref="C39:C41"/>
    <mergeCell ref="B39:B41"/>
    <mergeCell ref="B36:B38"/>
    <mergeCell ref="C36:C38"/>
    <mergeCell ref="D36:D38"/>
    <mergeCell ref="E36:E38"/>
    <mergeCell ref="F36:F38"/>
    <mergeCell ref="F84:F86"/>
    <mergeCell ref="E84:E86"/>
    <mergeCell ref="D84:D86"/>
    <mergeCell ref="C84:C86"/>
    <mergeCell ref="B84:B86"/>
    <mergeCell ref="B81:B83"/>
    <mergeCell ref="C81:C83"/>
    <mergeCell ref="D81:D83"/>
    <mergeCell ref="E81:E83"/>
    <mergeCell ref="F81:F83"/>
    <mergeCell ref="C57:C59"/>
    <mergeCell ref="B78:B80"/>
    <mergeCell ref="B75:B77"/>
    <mergeCell ref="B72:B74"/>
    <mergeCell ref="B69:B71"/>
    <mergeCell ref="C75:C77"/>
    <mergeCell ref="C78:C80"/>
    <mergeCell ref="B63:B65"/>
    <mergeCell ref="B60:B62"/>
    <mergeCell ref="B57:B59"/>
    <mergeCell ref="D72:D74"/>
    <mergeCell ref="C72:C74"/>
    <mergeCell ref="B48:B50"/>
    <mergeCell ref="B45:B47"/>
    <mergeCell ref="F69:F71"/>
    <mergeCell ref="F72:F74"/>
    <mergeCell ref="E72:E74"/>
    <mergeCell ref="B51:B53"/>
    <mergeCell ref="C63:C65"/>
    <mergeCell ref="C60:C62"/>
    <mergeCell ref="D75:D77"/>
    <mergeCell ref="E75:E77"/>
    <mergeCell ref="F75:F77"/>
    <mergeCell ref="F78:F80"/>
    <mergeCell ref="E78:E80"/>
    <mergeCell ref="D78:D80"/>
    <mergeCell ref="A2:F2"/>
    <mergeCell ref="A3:F3"/>
    <mergeCell ref="C66:C68"/>
    <mergeCell ref="C54:C56"/>
    <mergeCell ref="B66:B68"/>
    <mergeCell ref="F30:F32"/>
    <mergeCell ref="E30:E32"/>
    <mergeCell ref="D30:D32"/>
    <mergeCell ref="B30:B32"/>
    <mergeCell ref="B24:B26"/>
    <mergeCell ref="B27:B29"/>
    <mergeCell ref="C30:C32"/>
    <mergeCell ref="C27:C29"/>
    <mergeCell ref="C24:C26"/>
    <mergeCell ref="D24:D26"/>
    <mergeCell ref="E24:E26"/>
    <mergeCell ref="B21:B23"/>
    <mergeCell ref="B18:B20"/>
    <mergeCell ref="B15:B17"/>
    <mergeCell ref="C21:C23"/>
    <mergeCell ref="F24:F26"/>
    <mergeCell ref="F21:F23"/>
    <mergeCell ref="E21:E23"/>
    <mergeCell ref="D21:D23"/>
    <mergeCell ref="C18:C20"/>
    <mergeCell ref="C15:C17"/>
    <mergeCell ref="C12:C14"/>
    <mergeCell ref="F27:F29"/>
    <mergeCell ref="E27:E29"/>
    <mergeCell ref="D27:D29"/>
    <mergeCell ref="F12:F14"/>
    <mergeCell ref="E12:E14"/>
    <mergeCell ref="D12:D14"/>
    <mergeCell ref="F18:F20"/>
    <mergeCell ref="E18:E20"/>
    <mergeCell ref="D18:D20"/>
    <mergeCell ref="D15:D17"/>
    <mergeCell ref="E15:E17"/>
    <mergeCell ref="F15:F17"/>
    <mergeCell ref="F9:F11"/>
    <mergeCell ref="E9:E11"/>
    <mergeCell ref="D9:D11"/>
    <mergeCell ref="C9:C11"/>
    <mergeCell ref="B9:B11"/>
    <mergeCell ref="B12:B14"/>
    <mergeCell ref="A1:F1"/>
    <mergeCell ref="A4:A5"/>
    <mergeCell ref="B4:B5"/>
    <mergeCell ref="C4:D4"/>
    <mergeCell ref="E4:F4"/>
    <mergeCell ref="F6:F8"/>
    <mergeCell ref="E6:E8"/>
    <mergeCell ref="B6:B8"/>
    <mergeCell ref="C6:C8"/>
    <mergeCell ref="D6:D8"/>
  </mergeCells>
  <printOptions/>
  <pageMargins left="0.59" right="0.46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Oybek</dc:creator>
  <cp:keywords/>
  <dc:description/>
  <cp:lastModifiedBy>Ойбек Батырович</cp:lastModifiedBy>
  <cp:lastPrinted>2017-07-26T09:48:29Z</cp:lastPrinted>
  <dcterms:created xsi:type="dcterms:W3CDTF">2014-10-27T05:54:01Z</dcterms:created>
  <dcterms:modified xsi:type="dcterms:W3CDTF">2018-04-18T08:25:58Z</dcterms:modified>
  <cp:category/>
  <cp:version/>
  <cp:contentType/>
  <cp:contentStatus/>
</cp:coreProperties>
</file>